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Portfolio\Templates\"/>
    </mc:Choice>
  </mc:AlternateContent>
  <xr:revisionPtr revIDLastSave="0" documentId="13_ncr:1_{414D830D-0051-4E51-864F-0B3BD15FA21B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READ ME" sheetId="1" r:id="rId1"/>
    <sheet name="Service Register" sheetId="2" r:id="rId2"/>
    <sheet name="Infrastructure Dependencies" sheetId="3" r:id="rId3"/>
    <sheet name="Software Dependencies" sheetId="4" r:id="rId4"/>
    <sheet name="External Dependencies" sheetId="5" r:id="rId5"/>
    <sheet name="Dependency Chain Map" sheetId="6" r:id="rId6"/>
    <sheet name="SPOF &amp; Risk Register" sheetId="7" r:id="rId7"/>
    <sheet name="Recovery Sequences" sheetId="8" r:id="rId8"/>
    <sheet name="SLA Metrics Tracker" sheetId="9" r:id="rId9"/>
    <sheet name="Action &amp; Remediation Log" sheetId="10" r:id="rId10"/>
    <sheet name="Sign-off &amp; Governance" sheetId="11" r:id="rId11"/>
  </sheets>
  <definedNames>
    <definedName name="_xlnm._FilterDatabase" localSheetId="9" hidden="1">'Action &amp; Remediation Log'!$A$2:$P$2</definedName>
    <definedName name="_xlnm._FilterDatabase" localSheetId="4" hidden="1">'External Dependencies'!$A$3:$L$3</definedName>
    <definedName name="_xlnm._FilterDatabase" localSheetId="2" hidden="1">'Infrastructure Dependencies'!$A$3:$N$3</definedName>
    <definedName name="_xlnm._FilterDatabase" localSheetId="1" hidden="1">'Service Register'!$A$2:$T$5</definedName>
    <definedName name="_xlnm._FilterDatabase" localSheetId="3" hidden="1">'Software Dependencies'!$A$3:$I$3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9" l="1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29" i="9"/>
  <c r="G30" i="8"/>
  <c r="G31" i="8"/>
  <c r="G32" i="8"/>
  <c r="G33" i="8"/>
  <c r="G34" i="8"/>
  <c r="G35" i="8"/>
  <c r="G36" i="8"/>
  <c r="G37" i="8"/>
  <c r="G38" i="8"/>
  <c r="G39" i="8"/>
  <c r="G40" i="8"/>
  <c r="G29" i="8"/>
  <c r="F30" i="8"/>
  <c r="F31" i="8"/>
  <c r="F32" i="8"/>
  <c r="F33" i="8"/>
  <c r="F34" i="8"/>
  <c r="F35" i="8"/>
  <c r="F36" i="8"/>
  <c r="F37" i="8"/>
  <c r="F38" i="8"/>
  <c r="F39" i="8"/>
  <c r="F40" i="8"/>
  <c r="F29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5" i="8"/>
  <c r="H4" i="8"/>
  <c r="J30" i="7" a="1"/>
  <c r="J30" i="7" s="1"/>
  <c r="J28" i="7" a="1"/>
  <c r="J28" i="7" s="1"/>
  <c r="J29" i="7" a="1"/>
  <c r="J29" i="7" s="1"/>
  <c r="J31" i="7" a="1"/>
  <c r="J31" i="7" s="1"/>
  <c r="J32" i="7" a="1"/>
  <c r="J32" i="7" s="1"/>
  <c r="J33" i="7" a="1"/>
  <c r="J33" i="7" s="1"/>
  <c r="J34" i="7" a="1"/>
  <c r="J34" i="7" s="1"/>
  <c r="J35" i="7" a="1"/>
  <c r="J35" i="7"/>
  <c r="J36" i="7" a="1"/>
  <c r="J36" i="7" s="1"/>
  <c r="J37" i="7" a="1"/>
  <c r="J37" i="7"/>
  <c r="J38" i="7" a="1"/>
  <c r="J38" i="7" s="1"/>
  <c r="J39" i="7" a="1"/>
  <c r="J39" i="7"/>
  <c r="J40" i="7" a="1"/>
  <c r="J40" i="7" s="1"/>
  <c r="J41" i="7" a="1"/>
  <c r="J41" i="7"/>
  <c r="J42" i="7" a="1"/>
  <c r="J42" i="7" s="1"/>
  <c r="J27" i="7" a="1"/>
  <c r="J27" i="7" s="1"/>
  <c r="E42" i="6"/>
  <c r="E43" i="6"/>
  <c r="E44" i="6"/>
  <c r="E41" i="6"/>
  <c r="E40" i="6"/>
  <c r="E39" i="6"/>
  <c r="E38" i="6"/>
  <c r="E37" i="6"/>
  <c r="E36" i="6"/>
  <c r="E35" i="6"/>
  <c r="E34" i="6"/>
  <c r="E33" i="6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4" i="2"/>
  <c r="M5" i="2"/>
  <c r="M3" i="2"/>
  <c r="G27" i="11"/>
  <c r="G24" i="11"/>
  <c r="G25" i="11"/>
  <c r="G28" i="11"/>
  <c r="G26" i="11"/>
  <c r="G29" i="11"/>
  <c r="G20" i="11"/>
  <c r="G18" i="11"/>
  <c r="G21" i="11"/>
  <c r="G19" i="11"/>
  <c r="G22" i="11"/>
  <c r="G23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<sst xmlns="http://schemas.openxmlformats.org/spreadsheetml/2006/main" count="1123" uniqueCount="816">
  <si>
    <t>SERVICE DEPENDENCY MAPPING TEMPLATE</t>
  </si>
  <si>
    <t>Universal Edition | For Technology Companies with Critical Services</t>
  </si>
  <si>
    <t>WHAT IS THIS WORKBOOK?</t>
  </si>
  <si>
    <t>Purpose:</t>
  </si>
  <si>
    <t>Systematically identify, document, and analyze every dependency for each IT service. Use it to support SLA commitments, incident response, risk management, and DR planning.</t>
  </si>
  <si>
    <t>Who should use it:</t>
  </si>
  <si>
    <t>IT Operations, DevOps, Platform Engineering, Risk &amp; Compliance, Service Management, Fintech Core Teams, Telco OSS/BSS teams.</t>
  </si>
  <si>
    <t>Scope:</t>
  </si>
  <si>
    <t>Covers IaaS/PaaS/SaaS providers, Telcos, Fintechs, IT-ODMS, MSPs, and any org with cascading service dependencies.</t>
  </si>
  <si>
    <t>WORKBOOK STRUCTURE</t>
  </si>
  <si>
    <t>This guide. Read before filling anything in.</t>
  </si>
  <si>
    <t>Master list of all services. Fill this first.</t>
  </si>
  <si>
    <t>Physical, virtual, and network layer dependencies.</t>
  </si>
  <si>
    <t>OS, application, middleware, integration, and security.</t>
  </si>
  <si>
    <t>Vendors, cloud providers, regulatory requirements.</t>
  </si>
  <si>
    <t>How dependencies cascade from one component to another.</t>
  </si>
  <si>
    <t>Single points of failure and cascade failure scenarios.</t>
  </si>
  <si>
    <t>Ordered recovery playbook with RTOs and RPOs.</t>
  </si>
  <si>
    <t>Quantitative and qualitative operational metrics.</t>
  </si>
  <si>
    <t>Prioritized remediation items with ownership and status.</t>
  </si>
  <si>
    <t>Assessment versions, approvals, and review cadence.</t>
  </si>
  <si>
    <t>CRITICALITY LEVEL DEFINITIONS</t>
  </si>
  <si>
    <t>Critical:</t>
  </si>
  <si>
    <t>Failure causes immediate, total service outage. No workaround available.</t>
  </si>
  <si>
    <t>High:</t>
  </si>
  <si>
    <t>Failure significantly degrades service within minutes. Limited workaround.</t>
  </si>
  <si>
    <t>Medium:</t>
  </si>
  <si>
    <t>Failure degrades service within hours. Viable workarounds exist.</t>
  </si>
  <si>
    <t>Low:</t>
  </si>
  <si>
    <t>Minor inconvenience. Full workarounds available.</t>
  </si>
  <si>
    <t>DEPENDENCY TYPE DEFINITIONS</t>
  </si>
  <si>
    <t>Hard:</t>
  </si>
  <si>
    <t>Service cannot function at all without this component.</t>
  </si>
  <si>
    <t>Soft:</t>
  </si>
  <si>
    <t>Service degrades but continues to operate without this component.</t>
  </si>
  <si>
    <t>Conditional:</t>
  </si>
  <si>
    <t>Dependency applies only under specific conditions or load.</t>
  </si>
  <si>
    <t>COLOR CODING</t>
  </si>
  <si>
    <t>Red background:</t>
  </si>
  <si>
    <t>Critical risk / P1 Priority / No mitigation in place</t>
  </si>
  <si>
    <t>Orange background:</t>
  </si>
  <si>
    <t>High risk / P2 Priority</t>
  </si>
  <si>
    <t>Yellow background:</t>
  </si>
  <si>
    <t>Medium risk / P3 / Action needed</t>
  </si>
  <si>
    <t>Green background:</t>
  </si>
  <si>
    <t>Low risk / Resolved / Compliant</t>
  </si>
  <si>
    <t>Grey background:</t>
  </si>
  <si>
    <t>Header, label, or read-only reference cell</t>
  </si>
  <si>
    <t>HOW TO USE</t>
  </si>
  <si>
    <t>Step 1:</t>
  </si>
  <si>
    <t>Fill in Sheet 2 (Service Register) with all services you are assessing.</t>
  </si>
  <si>
    <t>Step 2:</t>
  </si>
  <si>
    <t>Step 3:</t>
  </si>
  <si>
    <t>Complete Sheet 6 (Dependency Chain Map) to visualize cascade paths.</t>
  </si>
  <si>
    <t>Step 4:</t>
  </si>
  <si>
    <t>Complete Sheet 7 (SPOF &amp; Risk Register) to identify failure risks.</t>
  </si>
  <si>
    <t>Step 5:</t>
  </si>
  <si>
    <t>Document recovery sequences and RTOs in Sheet 8.</t>
  </si>
  <si>
    <t>Step 6:</t>
  </si>
  <si>
    <t>Track SLA metrics in Sheet 9. Log all remediation actions in Sheet 10.</t>
  </si>
  <si>
    <t>Step 7:</t>
  </si>
  <si>
    <t>Get sign-off and schedule reviews via Sheet 11.</t>
  </si>
  <si>
    <t>Service ID</t>
  </si>
  <si>
    <t>Service Name</t>
  </si>
  <si>
    <t>Service Code</t>
  </si>
  <si>
    <t>Service Owner</t>
  </si>
  <si>
    <t>Department</t>
  </si>
  <si>
    <t>Service Category</t>
  </si>
  <si>
    <t>Service Tier</t>
  </si>
  <si>
    <t>Customer Facing</t>
  </si>
  <si>
    <t>Revenue Bearing</t>
  </si>
  <si>
    <t>Upstream Services
(Depends On)</t>
  </si>
  <si>
    <t>Downstream Services
(Depended On By)</t>
  </si>
  <si>
    <t>Target Uptime SLA (%)</t>
  </si>
  <si>
    <t>Max Tolerable
Downtime/Month (min)</t>
  </si>
  <si>
    <t>Assessment Date</t>
  </si>
  <si>
    <t>Assessed By</t>
  </si>
  <si>
    <t>Assessment Status</t>
  </si>
  <si>
    <t>Next Review Date</t>
  </si>
  <si>
    <t>Notes</t>
  </si>
  <si>
    <t>SVC-001</t>
  </si>
  <si>
    <t>Virtual Private Server Hosting</t>
  </si>
  <si>
    <t>VPS-HOST</t>
  </si>
  <si>
    <t>Jane Mwangi</t>
  </si>
  <si>
    <t>Platform Eng</t>
  </si>
  <si>
    <t>IaaS / Cloud</t>
  </si>
  <si>
    <t>Yes</t>
  </si>
  <si>
    <t>SVC-005, SVC-009</t>
  </si>
  <si>
    <t>SVC-012, SVC-015</t>
  </si>
  <si>
    <t>99.95</t>
  </si>
  <si>
    <t>2024-01-15</t>
  </si>
  <si>
    <t>Approved</t>
  </si>
  <si>
    <t>2025-01-15</t>
  </si>
  <si>
    <t>Core compute product</t>
  </si>
  <si>
    <t>SVC-002</t>
  </si>
  <si>
    <t>Mobile Money Payment API</t>
  </si>
  <si>
    <t>MM-PAY-API</t>
  </si>
  <si>
    <t>Alice Njeri</t>
  </si>
  <si>
    <t>Fintech Core</t>
  </si>
  <si>
    <t>PaaS / Fintech</t>
  </si>
  <si>
    <t>SVC-001, SVC-007</t>
  </si>
  <si>
    <t>SVC-018, SVC-020</t>
  </si>
  <si>
    <t>99.99</t>
  </si>
  <si>
    <t>SVC-003</t>
  </si>
  <si>
    <t>Customer Self-Service Portal</t>
  </si>
  <si>
    <t>CSS-PORTAL</t>
  </si>
  <si>
    <t>Brian Oduya</t>
  </si>
  <si>
    <t>EBU</t>
  </si>
  <si>
    <t>SaaS / Enterprise</t>
  </si>
  <si>
    <t>No</t>
  </si>
  <si>
    <t>SVC-001, SVC-002</t>
  </si>
  <si>
    <t>Under Review</t>
  </si>
  <si>
    <t>Component Category</t>
  </si>
  <si>
    <t>Component Name</t>
  </si>
  <si>
    <t>Description</t>
  </si>
  <si>
    <t>Location / Data Center</t>
  </si>
  <si>
    <t>Criticality Level</t>
  </si>
  <si>
    <t>Redundancy Status</t>
  </si>
  <si>
    <t>Failure Impact</t>
  </si>
  <si>
    <t>Est. Downtime on Failure</t>
  </si>
  <si>
    <t>Recovery Approach</t>
  </si>
  <si>
    <t>Owner / Vendor</t>
  </si>
  <si>
    <t>Support Contract</t>
  </si>
  <si>
    <t>Contract SLA</t>
  </si>
  <si>
    <t>Last Tested</t>
  </si>
  <si>
    <t>Server Hardware</t>
  </si>
  <si>
    <t>Physical compute hosts for VMs</t>
  </si>
  <si>
    <t>DC-Primary</t>
  </si>
  <si>
    <t>Critical</t>
  </si>
  <si>
    <t>Active-Active (clustered)</t>
  </si>
  <si>
    <t>Complete VM service failure</t>
  </si>
  <si>
    <t>Auto-migration + manual repair</t>
  </si>
  <si>
    <t>Dell / Internal IT</t>
  </si>
  <si>
    <t>NBD 4-hour response</t>
  </si>
  <si>
    <t>2024-01-10</t>
  </si>
  <si>
    <t>Storage Array</t>
  </si>
  <si>
    <t>Dell EMC PowerStore 500T</t>
  </si>
  <si>
    <t>Primary SAN block storage</t>
  </si>
  <si>
    <t>Active-Passive (mirrored)</t>
  </si>
  <si>
    <t>Data unavailability / IO errors</t>
  </si>
  <si>
    <t>Cluster failover</t>
  </si>
  <si>
    <t>Dell EMC</t>
  </si>
  <si>
    <t>4-hour response</t>
  </si>
  <si>
    <t>2023-12-01</t>
  </si>
  <si>
    <t>APC Symmetra 30kVA</t>
  </si>
  <si>
    <t>Uninterruptible power supply</t>
  </si>
  <si>
    <t>Dual feed + generator</t>
  </si>
  <si>
    <t>Complete outage if generator fails</t>
  </si>
  <si>
    <t>Generator auto-start</t>
  </si>
  <si>
    <t>APC / Facility</t>
  </si>
  <si>
    <t>Same day</t>
  </si>
  <si>
    <t>2023-11-15</t>
  </si>
  <si>
    <t>Component</t>
  </si>
  <si>
    <t>Platform Type</t>
  </si>
  <si>
    <t>Dependency Type</t>
  </si>
  <si>
    <t>HA/DR Config</t>
  </si>
  <si>
    <t>Estimated RTO (min)</t>
  </si>
  <si>
    <t>Owner / Team</t>
  </si>
  <si>
    <t>OpenStack Controller</t>
  </si>
  <si>
    <t>OpenStack (Yoga)</t>
  </si>
  <si>
    <t>Hard</t>
  </si>
  <si>
    <t>Active-Active (3-node)</t>
  </si>
  <si>
    <t>Automatic HA failover</t>
  </si>
  <si>
    <t>Platform Team</t>
  </si>
  <si>
    <t>Pacemaker-managed cluster</t>
  </si>
  <si>
    <t>Kubernetes Control Plane</t>
  </si>
  <si>
    <t>K8s 1.29</t>
  </si>
  <si>
    <t>3-node etcd HA</t>
  </si>
  <si>
    <t>etcd restore + API server restart</t>
  </si>
  <si>
    <t>DevOps</t>
  </si>
  <si>
    <t>Link / Circuit Name</t>
  </si>
  <si>
    <t>Type</t>
  </si>
  <si>
    <t>Provider</t>
  </si>
  <si>
    <t>Bandwidth</t>
  </si>
  <si>
    <t>Criticality</t>
  </si>
  <si>
    <t>Redundant Path</t>
  </si>
  <si>
    <t>Provider SLA (%)</t>
  </si>
  <si>
    <t>Escalation Contact</t>
  </si>
  <si>
    <t>BGP/Routing Deps</t>
  </si>
  <si>
    <t>Transit Internet</t>
  </si>
  <si>
    <t>Safaricom</t>
  </si>
  <si>
    <t>10 Gbps</t>
  </si>
  <si>
    <t>Yes (ISP-B active)</t>
  </si>
  <si>
    <t>99.9</t>
  </si>
  <si>
    <t>0800-XXX-XXX (NOC 24/7)</t>
  </si>
  <si>
    <t>BGP AS64512</t>
  </si>
  <si>
    <t>Primary uplink</t>
  </si>
  <si>
    <t>Payment Interswitch Link</t>
  </si>
  <si>
    <t>Private Leased Line</t>
  </si>
  <si>
    <t>Interswitch</t>
  </si>
  <si>
    <t>100 Mbps</t>
  </si>
  <si>
    <t>Payment processing fails completely</t>
  </si>
  <si>
    <t>noc@interswitch.com</t>
  </si>
  <si>
    <t>Static routing</t>
  </si>
  <si>
    <t>Mission critical</t>
  </si>
  <si>
    <t>OS / Platform</t>
  </si>
  <si>
    <t>Version</t>
  </si>
  <si>
    <t>Patch Cadence</t>
  </si>
  <si>
    <t>Support Status</t>
  </si>
  <si>
    <t>EOL Date</t>
  </si>
  <si>
    <t>Ubuntu Server</t>
  </si>
  <si>
    <t>22.04 LTS</t>
  </si>
  <si>
    <t>Monthly</t>
  </si>
  <si>
    <t>Supported</t>
  </si>
  <si>
    <t>2027-04</t>
  </si>
  <si>
    <t>Service unavailable</t>
  </si>
  <si>
    <t>Application / Service</t>
  </si>
  <si>
    <t>Function</t>
  </si>
  <si>
    <t>Vendor / Maintainer</t>
  </si>
  <si>
    <t>License</t>
  </si>
  <si>
    <t>License Expiry</t>
  </si>
  <si>
    <t>Redundancy Config</t>
  </si>
  <si>
    <t>Recovery Method</t>
  </si>
  <si>
    <t>PostgreSQL</t>
  </si>
  <si>
    <t>Primary relational DB</t>
  </si>
  <si>
    <t>15.x</t>
  </si>
  <si>
    <t>PostgreSQL Global Dev Group</t>
  </si>
  <si>
    <t>Open Source</t>
  </si>
  <si>
    <t>N/A</t>
  </si>
  <si>
    <t>All transactional data unavailable</t>
  </si>
  <si>
    <t>Auto failover</t>
  </si>
  <si>
    <t>DBA Team</t>
  </si>
  <si>
    <t>Apache Kafka</t>
  </si>
  <si>
    <t>Event streaming / async messaging</t>
  </si>
  <si>
    <t>Apache / Confluent</t>
  </si>
  <si>
    <t>Broker restart / DR</t>
  </si>
  <si>
    <t>Redis</t>
  </si>
  <si>
    <t>Session cache / rate limiting</t>
  </si>
  <si>
    <t>7.x</t>
  </si>
  <si>
    <t>Soft</t>
  </si>
  <si>
    <t>Redis Ltd.</t>
  </si>
  <si>
    <t>RSAL (check version)</t>
  </si>
  <si>
    <t>Annual</t>
  </si>
  <si>
    <t>Auto-restart</t>
  </si>
  <si>
    <t>Kong API Gateway</t>
  </si>
  <si>
    <t>API routing / auth / rate limit</t>
  </si>
  <si>
    <t>3.x</t>
  </si>
  <si>
    <t>Kong Inc.</t>
  </si>
  <si>
    <t>Commercial</t>
  </si>
  <si>
    <t>2025-12-31</t>
  </si>
  <si>
    <t>API access fails</t>
  </si>
  <si>
    <t>Config restore</t>
  </si>
  <si>
    <t>NetOps</t>
  </si>
  <si>
    <t>Integration Name</t>
  </si>
  <si>
    <t>Direction</t>
  </si>
  <si>
    <t>Protocol</t>
  </si>
  <si>
    <t>Fallback / Retry Logic</t>
  </si>
  <si>
    <t>Rate Limits</t>
  </si>
  <si>
    <t>Auth Method</t>
  </si>
  <si>
    <t>Core Banking API</t>
  </si>
  <si>
    <t>Bidirectional</t>
  </si>
  <si>
    <t>REST/HTTPS</t>
  </si>
  <si>
    <t>Internal – Core Banking</t>
  </si>
  <si>
    <t>Payment processing fails</t>
  </si>
  <si>
    <t>500 req/min</t>
  </si>
  <si>
    <t>OAuth 2.0</t>
  </si>
  <si>
    <t>Real-time balance checks</t>
  </si>
  <si>
    <t>SMS Gateway (Notify)</t>
  </si>
  <si>
    <t>Outbound</t>
  </si>
  <si>
    <t>REST</t>
  </si>
  <si>
    <t>Twilio</t>
  </si>
  <si>
    <t>1000 msg/hr</t>
  </si>
  <si>
    <t>API Key</t>
  </si>
  <si>
    <t>Can switch to backup gateway</t>
  </si>
  <si>
    <t>Security Component</t>
  </si>
  <si>
    <t>Expiry Date</t>
  </si>
  <si>
    <t>Monitoring</t>
  </si>
  <si>
    <t>Owner</t>
  </si>
  <si>
    <t>Wildcard TLS Certificate</t>
  </si>
  <si>
    <t>Encrypt all HTTPS traffic</t>
  </si>
  <si>
    <t>All web traffic rejected</t>
  </si>
  <si>
    <t>2025-06-30</t>
  </si>
  <si>
    <t>Auto-renew (Let's Encrypt)</t>
  </si>
  <si>
    <t>DevSecOps</t>
  </si>
  <si>
    <t>Alert 30d before expiry</t>
  </si>
  <si>
    <t>Keycloak IAM / SSO</t>
  </si>
  <si>
    <t>Auth &amp; authorization</t>
  </si>
  <si>
    <t>Service restart / cluster failover</t>
  </si>
  <si>
    <t>Security Team</t>
  </si>
  <si>
    <t>Clustered HA setup</t>
  </si>
  <si>
    <t>Vendor / Partner</t>
  </si>
  <si>
    <t>Category</t>
  </si>
  <si>
    <t>Service Provided</t>
  </si>
  <si>
    <t>Dependency Level</t>
  </si>
  <si>
    <t>Contract Status</t>
  </si>
  <si>
    <t>Contract Expiry</t>
  </si>
  <si>
    <t>Vendor SLA</t>
  </si>
  <si>
    <t>Historical SLA %</t>
  </si>
  <si>
    <t>Escalation T1</t>
  </si>
  <si>
    <t>Alt. Vendor Available</t>
  </si>
  <si>
    <t>Business Impact if Lost</t>
  </si>
  <si>
    <t>Dell Technologies</t>
  </si>
  <si>
    <t>Hardware</t>
  </si>
  <si>
    <t>Server &amp; storage hardware + 4hr support</t>
  </si>
  <si>
    <t>High</t>
  </si>
  <si>
    <t>Active</t>
  </si>
  <si>
    <t>2026-03-31</t>
  </si>
  <si>
    <t>4-hour on-site response</t>
  </si>
  <si>
    <t>0800-XXX-DELL</t>
  </si>
  <si>
    <t>Extended hardware downtime</t>
  </si>
  <si>
    <t>Financial Network</t>
  </si>
  <si>
    <t>Payment switching &amp; settlement</t>
  </si>
  <si>
    <t>99.99% uptime</t>
  </si>
  <si>
    <t>Payment processing halts</t>
  </si>
  <si>
    <t>Cloud Provider / MSP</t>
  </si>
  <si>
    <t>Service Used</t>
  </si>
  <si>
    <t>Region / Zone</t>
  </si>
  <si>
    <t>Multi-Region Redundancy</t>
  </si>
  <si>
    <t>Exit Plan Difficulty</t>
  </si>
  <si>
    <t>Cost/Month (USD)</t>
  </si>
  <si>
    <t>AWS</t>
  </si>
  <si>
    <t>af-south-1</t>
  </si>
  <si>
    <t>Backup restoration delayed</t>
  </si>
  <si>
    <t>Medium</t>
  </si>
  <si>
    <t>~450</t>
  </si>
  <si>
    <t>Non-critical path only</t>
  </si>
  <si>
    <t>Cloudflare</t>
  </si>
  <si>
    <t>DDoS Protection + WAF + CDN</t>
  </si>
  <si>
    <t>Global</t>
  </si>
  <si>
    <t>Yes (Anycast)</t>
  </si>
  <si>
    <t>DDoS exposure + latency spike</t>
  </si>
  <si>
    <t>~1200</t>
  </si>
  <si>
    <t>Deeply integrated</t>
  </si>
  <si>
    <t>Requirement / Standard</t>
  </si>
  <si>
    <t>Governing Authority</t>
  </si>
  <si>
    <t>Jurisdiction</t>
  </si>
  <si>
    <t>Compliance Level</t>
  </si>
  <si>
    <t>Current Status</t>
  </si>
  <si>
    <t>Cert. Expiry</t>
  </si>
  <si>
    <t>Audit Frequency</t>
  </si>
  <si>
    <t>Failure / Non-compliance Impact</t>
  </si>
  <si>
    <t>Responsible Owner</t>
  </si>
  <si>
    <t>CBRT / PSP Licensing</t>
  </si>
  <si>
    <t>Central Bank / CBK</t>
  </si>
  <si>
    <t>Kenya</t>
  </si>
  <si>
    <t>Mandatory</t>
  </si>
  <si>
    <t>Compliant</t>
  </si>
  <si>
    <t>Chief Compliance Officer</t>
  </si>
  <si>
    <t>Renewal 90d before expiry</t>
  </si>
  <si>
    <t>ALL</t>
  </si>
  <si>
    <t>ISO 27001</t>
  </si>
  <si>
    <t>UKAS Accredited Body</t>
  </si>
  <si>
    <t>Voluntary</t>
  </si>
  <si>
    <t>Certified</t>
  </si>
  <si>
    <t>2025-09-30</t>
  </si>
  <si>
    <t>Annual surveillance audit</t>
  </si>
  <si>
    <t>Reputational damage + client loss</t>
  </si>
  <si>
    <t>CISO</t>
  </si>
  <si>
    <t>Surveillance audit Q3</t>
  </si>
  <si>
    <t>GDPR / Data Protection Act</t>
  </si>
  <si>
    <t>ODPC Kenya</t>
  </si>
  <si>
    <t>Legal penalties + regulator action</t>
  </si>
  <si>
    <t>DPO</t>
  </si>
  <si>
    <t>Annual impact assessment required</t>
  </si>
  <si>
    <t>Dep. Level</t>
  </si>
  <si>
    <t>Component Type</t>
  </si>
  <si>
    <t>Depends On (Component)</t>
  </si>
  <si>
    <t>Cascade Risk</t>
  </si>
  <si>
    <t>Service</t>
  </si>
  <si>
    <t>The service being assessed</t>
  </si>
  <si>
    <t>Integration</t>
  </si>
  <si>
    <t>SVC-002 (L0)</t>
  </si>
  <si>
    <t>Real-time balance &amp; transaction posting</t>
  </si>
  <si>
    <t>PostgreSQL DB</t>
  </si>
  <si>
    <t>Software</t>
  </si>
  <si>
    <t>Stores all payment records</t>
  </si>
  <si>
    <t>Cloudflare WAF</t>
  </si>
  <si>
    <t>External</t>
  </si>
  <si>
    <t>DDoS + API protection</t>
  </si>
  <si>
    <t>Core Banking DB (Oracle)</t>
  </si>
  <si>
    <t>Core Banking API (L1)</t>
  </si>
  <si>
    <t>If Core Banking DB fails, API fails, then payment fails</t>
  </si>
  <si>
    <t>Patroni PostgreSQL Cluster</t>
  </si>
  <si>
    <t>Infrastructure</t>
  </si>
  <si>
    <t>PostgreSQL DB (L1)</t>
  </si>
  <si>
    <t>HA cluster underlying the DB</t>
  </si>
  <si>
    <t>Physical SAN Storage</t>
  </si>
  <si>
    <t>Patroni Cluster (L2)</t>
  </si>
  <si>
    <t>If SAN fails → DB fails → API fails → service fails</t>
  </si>
  <si>
    <t>Cascade Path Description</t>
  </si>
  <si>
    <t>Longest Chain
(# hops)</t>
  </si>
  <si>
    <t>Weakest Link</t>
  </si>
  <si>
    <t>Blast Radius
(# services affected)</t>
  </si>
  <si>
    <t>Affected Service IDs</t>
  </si>
  <si>
    <t>Last Reviewed</t>
  </si>
  <si>
    <t>SAN Storage → PostgreSQL → Core Banking API → Payment API → Customer App</t>
  </si>
  <si>
    <t>4</t>
  </si>
  <si>
    <t>SAN Storage (no live replication)</t>
  </si>
  <si>
    <t>SVC-002, SVC-003, SVC-018</t>
  </si>
  <si>
    <t>Power → Physical Servers → Hypervisor → All VMs → All Hosted Services</t>
  </si>
  <si>
    <t>Generator (single unit)</t>
  </si>
  <si>
    <t>SPOF ID</t>
  </si>
  <si>
    <t>Layer</t>
  </si>
  <si>
    <t>Risk Level</t>
  </si>
  <si>
    <t>Impact Description</t>
  </si>
  <si>
    <t>Affected Services</t>
  </si>
  <si>
    <t>Current Mitigation</t>
  </si>
  <si>
    <t>Mitigation Adequacy</t>
  </si>
  <si>
    <t>Remediation Action</t>
  </si>
  <si>
    <t>Remediation Owner</t>
  </si>
  <si>
    <t>Target Date</t>
  </si>
  <si>
    <t>Status</t>
  </si>
  <si>
    <t>SPOF-001</t>
  </si>
  <si>
    <t>Main Network Core Switch</t>
  </si>
  <si>
    <t>Network</t>
  </si>
  <si>
    <t>Entire data center network isolated – all services down</t>
  </si>
  <si>
    <t>None (single unit)</t>
  </si>
  <si>
    <t>None</t>
  </si>
  <si>
    <t>Replace with stacked redundant pair</t>
  </si>
  <si>
    <t>Network Team</t>
  </si>
  <si>
    <t>2024-Q2</t>
  </si>
  <si>
    <t>Open</t>
  </si>
  <si>
    <t>SPOF-002</t>
  </si>
  <si>
    <t>Payment Settlement DB (single node)</t>
  </si>
  <si>
    <t>All payment transactions fail – no record of in-flight payments</t>
  </si>
  <si>
    <t>SVC-002, SVC-018</t>
  </si>
  <si>
    <t>Daily hot backups</t>
  </si>
  <si>
    <t>Partial</t>
  </si>
  <si>
    <t>Implement Patroni HA cluster</t>
  </si>
  <si>
    <t>2024-Q1</t>
  </si>
  <si>
    <t>In Progress</t>
  </si>
  <si>
    <t>SPOF-003</t>
  </si>
  <si>
    <t>Single Generator Unit</t>
  </si>
  <si>
    <t>Physical</t>
  </si>
  <si>
    <t>Extended outage beyond UPS battery life (~30min)</t>
  </si>
  <si>
    <t>UPS buffer (30min)</t>
  </si>
  <si>
    <t>Install second generator with auto-switchover</t>
  </si>
  <si>
    <t>Facilities</t>
  </si>
  <si>
    <t>2024-Q3</t>
  </si>
  <si>
    <t>Scenario ID</t>
  </si>
  <si>
    <t>Scenario Name</t>
  </si>
  <si>
    <t>Trigger Event</t>
  </si>
  <si>
    <t>Cascade Path</t>
  </si>
  <si>
    <t>Total Impact</t>
  </si>
  <si>
    <t>Services Affected</t>
  </si>
  <si>
    <t>Customer Impact</t>
  </si>
  <si>
    <t>Probability</t>
  </si>
  <si>
    <t>Severity</t>
  </si>
  <si>
    <t>Risk Score
(P×S)</t>
  </si>
  <si>
    <t>Detection Mechanism</t>
  </si>
  <si>
    <t>Escalation Procedure</t>
  </si>
  <si>
    <t>CFS-001</t>
  </si>
  <si>
    <t>Total Power Failure</t>
  </si>
  <si>
    <t>Mains power + UPS failure</t>
  </si>
  <si>
    <t>Power fail → UPS drain → All servers down → All services offline</t>
  </si>
  <si>
    <t>Complete service unavailability</t>
  </si>
  <si>
    <t>Low</t>
  </si>
  <si>
    <t>UPS + generator + offsite DR</t>
  </si>
  <si>
    <t>Power monitoring + Zabbix</t>
  </si>
  <si>
    <t>L1 → L2 NOC → CTO (30min)</t>
  </si>
  <si>
    <t>CFS-002</t>
  </si>
  <si>
    <t>Internet Peering Loss</t>
  </si>
  <si>
    <t>Primary ISP BGP session drops + backup route fails</t>
  </si>
  <si>
    <t>ISP-A down → ISP-B failover attempt fails → No external routing → Customer access lost</t>
  </si>
  <si>
    <t>All external customers disconnected</t>
  </si>
  <si>
    <t>SVC-001,SVC-002,SVC-003</t>
  </si>
  <si>
    <t>Complete external inaccessibility</t>
  </si>
  <si>
    <t>Dual ISP with BGP failover</t>
  </si>
  <si>
    <t>BGP session monitoring + Pingdom</t>
  </si>
  <si>
    <t>NOC → Network Lead → CTO</t>
  </si>
  <si>
    <t>CFS-003</t>
  </si>
  <si>
    <t>Database Corruption Event</t>
  </si>
  <si>
    <t>Silent data corruption on primary DB</t>
  </si>
  <si>
    <t>Primary DB writes corrupt data → Replica replicates corruption → Backup window missed</t>
  </si>
  <si>
    <t>Checksums + WAL archiving + PITR backup</t>
  </si>
  <si>
    <t>DB integrity checks</t>
  </si>
  <si>
    <t>DBA → Security → CCO</t>
  </si>
  <si>
    <t>Priority
Order</t>
  </si>
  <si>
    <t>Component to Recover</t>
  </si>
  <si>
    <t>Prerequisite
(Must Complete First)</t>
  </si>
  <si>
    <t>Recovery Action / Runbook Ref</t>
  </si>
  <si>
    <t>Responsible Team</t>
  </si>
  <si>
    <t>Est. Time
(min)</t>
  </si>
  <si>
    <t>Cumulative RTO
(min)</t>
  </si>
  <si>
    <t>Parallel
Possible</t>
  </si>
  <si>
    <t>Verification Check</t>
  </si>
  <si>
    <t>Escalation if Failed</t>
  </si>
  <si>
    <t>Power &amp; UPS Systems</t>
  </si>
  <si>
    <t>Confirm mains restore → Test UPS → Confirm generator fuel</t>
  </si>
  <si>
    <t>Facilities / Ops</t>
  </si>
  <si>
    <t>Facilities Manager</t>
  </si>
  <si>
    <t>Core Network (switches + routers)</t>
  </si>
  <si>
    <t>Step 1</t>
  </si>
  <si>
    <t>Bring up core switches → Verify BGP sessions → Confirm routing</t>
  </si>
  <si>
    <t>Ping gateways + BGP neighbor state = Established</t>
  </si>
  <si>
    <t>Network Lead</t>
  </si>
  <si>
    <t>Run RB-NET-001</t>
  </si>
  <si>
    <t>Storage Systems (SAN)</t>
  </si>
  <si>
    <t>Power up SAN array → Wait for disk rebuild → Verify LUN availability</t>
  </si>
  <si>
    <t>Storage / DBA</t>
  </si>
  <si>
    <t>Yes (with Step 4)</t>
  </si>
  <si>
    <t>All LUNs accessible + SMART checks pass</t>
  </si>
  <si>
    <t>DBA Lead</t>
  </si>
  <si>
    <t>Run RB-STOR-001</t>
  </si>
  <si>
    <t>Compute / Hypervisor Nodes</t>
  </si>
  <si>
    <t>Power on hypervisor hosts → Confirm cluster membership → Check datastores</t>
  </si>
  <si>
    <t>Yes (with Step 3)</t>
  </si>
  <si>
    <t>All nodes in cluster + vCPU/RAM available</t>
  </si>
  <si>
    <t>Platform Lead</t>
  </si>
  <si>
    <t>Database Layer (PostgreSQL HA)</t>
  </si>
  <si>
    <t>Confirm Patroni primary election → Verify replication → Run integrity checks</t>
  </si>
  <si>
    <t>pg_isready + replication lag &lt;1s + row count validation</t>
  </si>
  <si>
    <t>Run RB-DB-001</t>
  </si>
  <si>
    <t>Payment API &amp; Application Services</t>
  </si>
  <si>
    <t>Deploy/start app containers → Health checks → Smoke test payment flow</t>
  </si>
  <si>
    <t>HTTP 200 on /health + test transaction succeeds</t>
  </si>
  <si>
    <t>App Lead</t>
  </si>
  <si>
    <t>Run RB-APP-001</t>
  </si>
  <si>
    <t>Target RTO
(min)</t>
  </si>
  <si>
    <t>Target RPO
(min)</t>
  </si>
  <si>
    <t>Achievable RTO
(current)</t>
  </si>
  <si>
    <t>Achievable RPO
(current)</t>
  </si>
  <si>
    <t>RTO Gap
(min)</t>
  </si>
  <si>
    <t>RPO Gap
(min)</t>
  </si>
  <si>
    <t>Last DR Test Date</t>
  </si>
  <si>
    <t>DR Test Result</t>
  </si>
  <si>
    <t>Gap Remediation Plan</t>
  </si>
  <si>
    <t>Partial Pass</t>
  </si>
  <si>
    <t>DevOps Lead</t>
  </si>
  <si>
    <t>2023-12-15</t>
  </si>
  <si>
    <t>Pass</t>
  </si>
  <si>
    <t>Storage replication improvement planned Q2 to reduce RTO.</t>
  </si>
  <si>
    <t>Metric</t>
  </si>
  <si>
    <t>Current Value</t>
  </si>
  <si>
    <t>Target Value</t>
  </si>
  <si>
    <t>Unit</t>
  </si>
  <si>
    <t>Measurement Method</t>
  </si>
  <si>
    <t>Frequency</t>
  </si>
  <si>
    <t>Trend</t>
  </si>
  <si>
    <t>Mean Time to Detect (MTTD)</t>
  </si>
  <si>
    <t>minutes</t>
  </si>
  <si>
    <t>Monitoring alerts (Prometheus/Zabbix)</t>
  </si>
  <si>
    <t>Real-time</t>
  </si>
  <si>
    <t>Improving</t>
  </si>
  <si>
    <t>NOC</t>
  </si>
  <si>
    <t>Target: sub-3min by Q2</t>
  </si>
  <si>
    <t>Mean Time to Isolate (MTTI)</t>
  </si>
  <si>
    <t>Incident log analysis</t>
  </si>
  <si>
    <t>Weekly</t>
  </si>
  <si>
    <t>Stable</t>
  </si>
  <si>
    <t>Incident Mgmt</t>
  </si>
  <si>
    <t>Mean Time to Repair (MTTR)</t>
  </si>
  <si>
    <t>Ticket resolution timestamps</t>
  </si>
  <si>
    <t>Ops Team</t>
  </si>
  <si>
    <t>Down from 140min last quarter</t>
  </si>
  <si>
    <t>Mean Time Between Failures (MTBF)</t>
  </si>
  <si>
    <t>hours</t>
  </si>
  <si>
    <t>Incident log</t>
  </si>
  <si>
    <t>Monthly Availability</t>
  </si>
  <si>
    <t>%</t>
  </si>
  <si>
    <t>Uptime monitoring</t>
  </si>
  <si>
    <t>SLA breach risk</t>
  </si>
  <si>
    <t>SLA Breach Count (MTD)</t>
  </si>
  <si>
    <t>count</t>
  </si>
  <si>
    <t>SLA tracking system</t>
  </si>
  <si>
    <t>Daily</t>
  </si>
  <si>
    <t>Service Mgr</t>
  </si>
  <si>
    <t>Change-related Incident Rate</t>
  </si>
  <si>
    <t>Change advisory data</t>
  </si>
  <si>
    <t>Change Mgr</t>
  </si>
  <si>
    <t>CAB review recommended</t>
  </si>
  <si>
    <t>Factor</t>
  </si>
  <si>
    <t>Gap</t>
  </si>
  <si>
    <t>Improvement Initiative</t>
  </si>
  <si>
    <t>Initiative Owner</t>
  </si>
  <si>
    <t>Runbook / Documentation Quality</t>
  </si>
  <si>
    <t>Tech Lead</t>
  </si>
  <si>
    <t>Currently 60% complete</t>
  </si>
  <si>
    <t>Monitoring Coverage</t>
  </si>
  <si>
    <t>Deploy distributed tracing (Jaeger) + log aggregation (ELK)</t>
  </si>
  <si>
    <t>Staff Expertise / Cross-training</t>
  </si>
  <si>
    <t>Quarterly DR simulation + skill matrix mapping</t>
  </si>
  <si>
    <t>HR + Tech Leads</t>
  </si>
  <si>
    <t>Single expert risk on DB</t>
  </si>
  <si>
    <t>Automation Level</t>
  </si>
  <si>
    <t>Implement automated failover testing via chaos engineering</t>
  </si>
  <si>
    <t>2024-Q4</t>
  </si>
  <si>
    <t>DR Readiness</t>
  </si>
  <si>
    <t>Bi-annual full DR simulation with documented results</t>
  </si>
  <si>
    <t>CTO Office</t>
  </si>
  <si>
    <t>2024-H2</t>
  </si>
  <si>
    <t>Last test was partial pass</t>
  </si>
  <si>
    <t>Action ID</t>
  </si>
  <si>
    <t>Source Sheet</t>
  </si>
  <si>
    <t>Source Ref ID</t>
  </si>
  <si>
    <t>Action Description</t>
  </si>
  <si>
    <t>Priority</t>
  </si>
  <si>
    <t>Effort Estimate</t>
  </si>
  <si>
    <t>Cost Est. (USD)</t>
  </si>
  <si>
    <t>Assigned Owner</t>
  </si>
  <si>
    <t>Assigned Team</t>
  </si>
  <si>
    <t>Due Date</t>
  </si>
  <si>
    <t>Completion Date</t>
  </si>
  <si>
    <t>Verification Method</t>
  </si>
  <si>
    <t>Notes / Blockers</t>
  </si>
  <si>
    <t>ACT-001</t>
  </si>
  <si>
    <t>SPOF Register</t>
  </si>
  <si>
    <t>Install redundant core network switch (stacked pair)</t>
  </si>
  <si>
    <t>Redundancy</t>
  </si>
  <si>
    <t>2 weeks</t>
  </si>
  <si>
    <t>~12,000</t>
  </si>
  <si>
    <t>Network Team Lead</t>
  </si>
  <si>
    <t>Network Ops</t>
  </si>
  <si>
    <t>2024-02-15</t>
  </si>
  <si>
    <t>Dependent on DC maintenance window</t>
  </si>
  <si>
    <t>ACT-002</t>
  </si>
  <si>
    <t>Implement Patroni HA cluster for payment settlement DB</t>
  </si>
  <si>
    <t>3 weeks</t>
  </si>
  <si>
    <t>~5,000 (infra)</t>
  </si>
  <si>
    <t>DBA + DevOps</t>
  </si>
  <si>
    <t>2024-02-01</t>
  </si>
  <si>
    <t>Testing on staging complete</t>
  </si>
  <si>
    <t>ACT-003</t>
  </si>
  <si>
    <t>SLA Metrics</t>
  </si>
  <si>
    <t>Deploy ELK stack + Jaeger tracing</t>
  </si>
  <si>
    <t>4 weeks</t>
  </si>
  <si>
    <t>~2,000</t>
  </si>
  <si>
    <t>DevOps Team</t>
  </si>
  <si>
    <t>2024-03-31</t>
  </si>
  <si>
    <t>Not Started</t>
  </si>
  <si>
    <t>Helm chart tested in dev</t>
  </si>
  <si>
    <t>Budget approved</t>
  </si>
  <si>
    <t>ACT-004</t>
  </si>
  <si>
    <t>Recovery Sequences</t>
  </si>
  <si>
    <t>Refresh and validate all P1 recovery runbooks</t>
  </si>
  <si>
    <t>Documentation</t>
  </si>
  <si>
    <t>1 week</t>
  </si>
  <si>
    <t>Platform + DBA</t>
  </si>
  <si>
    <t>2024-02-28</t>
  </si>
  <si>
    <t>DR walkthrough to follow immediately</t>
  </si>
  <si>
    <t>ACT-005</t>
  </si>
  <si>
    <t>8 weeks</t>
  </si>
  <si>
    <t>~85,000</t>
  </si>
  <si>
    <t>Head of IT</t>
  </si>
  <si>
    <t>IT + Facilities</t>
  </si>
  <si>
    <t>Capex approval required</t>
  </si>
  <si>
    <t>Procurement in progress</t>
  </si>
  <si>
    <t>ACT-006</t>
  </si>
  <si>
    <t>Quarterly DR simulation + skills matrix review</t>
  </si>
  <si>
    <t>Training</t>
  </si>
  <si>
    <t>Ongoing</t>
  </si>
  <si>
    <t>All Tech Teams</t>
  </si>
  <si>
    <t>Planning</t>
  </si>
  <si>
    <t>Schedule to align with iso27001 readiness</t>
  </si>
  <si>
    <t>ACT-007</t>
  </si>
  <si>
    <t>External Deps</t>
  </si>
  <si>
    <t>ISO 27001 surveillance audit preparation</t>
  </si>
  <si>
    <t>Compliance</t>
  </si>
  <si>
    <t>6 weeks</t>
  </si>
  <si>
    <t>Security + IT</t>
  </si>
  <si>
    <t>2024-08-01</t>
  </si>
  <si>
    <t>Evidence collection to begin Q2</t>
  </si>
  <si>
    <t>Audit date TBC with certifier</t>
  </si>
  <si>
    <t>Date</t>
  </si>
  <si>
    <t>Author</t>
  </si>
  <si>
    <t>Change Summary</t>
  </si>
  <si>
    <t>v1.0</t>
  </si>
  <si>
    <t>John Otieno</t>
  </si>
  <si>
    <t>Draft</t>
  </si>
  <si>
    <t>v1.1</t>
  </si>
  <si>
    <t>2024-01-22</t>
  </si>
  <si>
    <t>Updated SVC-002 external deps + SPOF register</t>
  </si>
  <si>
    <t>v1.2</t>
  </si>
  <si>
    <t>Reviewed By</t>
  </si>
  <si>
    <t>Review Date</t>
  </si>
  <si>
    <t>Approved By</t>
  </si>
  <si>
    <t>Approval Date</t>
  </si>
  <si>
    <t>Next Scheduled Review</t>
  </si>
  <si>
    <t>Review Trigger</t>
  </si>
  <si>
    <t>CTO</t>
  </si>
  <si>
    <t>Annual Review</t>
  </si>
  <si>
    <t>Post-incident (major P1)</t>
  </si>
  <si>
    <t>Triggered by Jan 8 incident</t>
  </si>
  <si>
    <t>Trigger Type</t>
  </si>
  <si>
    <t>Review Frequency</t>
  </si>
  <si>
    <t>Who Initiates</t>
  </si>
  <si>
    <t>Who Must Approve</t>
  </si>
  <si>
    <t>Max Time to Complete</t>
  </si>
  <si>
    <t>Annually</t>
  </si>
  <si>
    <t>CTO / IT Director</t>
  </si>
  <si>
    <t>60 days</t>
  </si>
  <si>
    <t>Schedule at start of year</t>
  </si>
  <si>
    <t>Post-major incident (P1/P2)</t>
  </si>
  <si>
    <t>Within 30 days of incident</t>
  </si>
  <si>
    <t>Incident Manager</t>
  </si>
  <si>
    <t>CISO + CTO</t>
  </si>
  <si>
    <t>30 days</t>
  </si>
  <si>
    <t>Must include incident learnings</t>
  </si>
  <si>
    <t>Significant infrastructure change</t>
  </si>
  <si>
    <t>Within 14 days of change</t>
  </si>
  <si>
    <t>Change Manager</t>
  </si>
  <si>
    <t>14 days</t>
  </si>
  <si>
    <t>Linked to CAB process</t>
  </si>
  <si>
    <t>New service onboarding</t>
  </si>
  <si>
    <t>At go-live</t>
  </si>
  <si>
    <t>Required before production</t>
  </si>
  <si>
    <t>Regulatory audit preparation</t>
  </si>
  <si>
    <t>60 days before audit</t>
  </si>
  <si>
    <t>Compliance Officer</t>
  </si>
  <si>
    <t>Vendor / partner change (critical)</t>
  </si>
  <si>
    <t>Within 30 days</t>
  </si>
  <si>
    <t>Procurement / Service Owner</t>
  </si>
  <si>
    <t>Sheet 1 - README:</t>
  </si>
  <si>
    <t>Sheet 2 - Service Register:</t>
  </si>
  <si>
    <t>Sheet 3 - Infrastructure Deps:</t>
  </si>
  <si>
    <t>Sheet 4 - Software Deps:</t>
  </si>
  <si>
    <t>Sheet 5 - External Deps:</t>
  </si>
  <si>
    <t>Sheet 6 - Dependency Chain Map:</t>
  </si>
  <si>
    <t>Sheet 7 - SPOF &amp; Risk Register:</t>
  </si>
  <si>
    <t>Sheet 8 - Recovery Sequences:</t>
  </si>
  <si>
    <t>Sheet 9 - SLA Metrics Tracker:</t>
  </si>
  <si>
    <t>Sheet 10 - Action &amp; Remediation Log:</t>
  </si>
  <si>
    <t>Sheet 11 - Sign-off &amp; Governance:</t>
  </si>
  <si>
    <t>Sample/example data, replace with your own</t>
  </si>
  <si>
    <t>For each service, complete Sheets 3-5 (Infrastructure, Software, External deps).</t>
  </si>
  <si>
    <t>Blue or italic text:</t>
  </si>
  <si>
    <t>Tier 1-(Mission Critical)</t>
  </si>
  <si>
    <t>Tier 3-(Standard)</t>
  </si>
  <si>
    <t>Primary Data Store Type</t>
  </si>
  <si>
    <t>Ephemeral</t>
  </si>
  <si>
    <t>Critical System Processes</t>
  </si>
  <si>
    <t>NoSQL</t>
  </si>
  <si>
    <t>Cache</t>
  </si>
  <si>
    <r>
      <rPr>
        <b/>
        <sz val="14"/>
        <color rgb="FFFFFFFF"/>
        <rFont val="Arial"/>
        <family val="2"/>
      </rPr>
      <t xml:space="preserve">INFRASTRUCTURE DEPENDENCIES </t>
    </r>
    <r>
      <rPr>
        <b/>
        <sz val="13"/>
        <color rgb="FFFFFFFF"/>
        <rFont val="Arial"/>
      </rPr>
      <t xml:space="preserve">
</t>
    </r>
    <r>
      <rPr>
        <b/>
        <i/>
        <sz val="10"/>
        <color rgb="FFFFFFFF"/>
        <rFont val="Arial"/>
        <family val="2"/>
      </rPr>
      <t xml:space="preserve"> Physical, Virtualization &amp; Network Layers</t>
    </r>
  </si>
  <si>
    <r>
      <rPr>
        <b/>
        <sz val="14"/>
        <color rgb="FFFFFFFF"/>
        <rFont val="Arial"/>
        <family val="2"/>
      </rPr>
      <t>SERVICE REGISTER</t>
    </r>
    <r>
      <rPr>
        <b/>
        <sz val="13"/>
        <color rgb="FFFFFFFF"/>
        <rFont val="Arial"/>
        <family val="2"/>
      </rPr>
      <t xml:space="preserve"> 
 </t>
    </r>
    <r>
      <rPr>
        <b/>
        <i/>
        <sz val="10"/>
        <color rgb="FFFFFFFF"/>
        <rFont val="Arial"/>
        <family val="2"/>
      </rPr>
      <t>Master Catalog of All Services Under Assessment</t>
    </r>
  </si>
  <si>
    <t>3A: Physical Infrastructure</t>
  </si>
  <si>
    <t>Power - UPS</t>
  </si>
  <si>
    <t>Dell PowerEdge R750 - Rack 3A</t>
  </si>
  <si>
    <t>4-8 hours</t>
  </si>
  <si>
    <t>2-4 hours</t>
  </si>
  <si>
    <t>30 min - 2 hours</t>
  </si>
  <si>
    <t>Yes - 4hr on-site</t>
  </si>
  <si>
    <t>3B: Virtualization &amp; Platform Layer</t>
  </si>
  <si>
    <t>API unavailable - all VM ops fail</t>
  </si>
  <si>
    <t>No container scheduling - workloads continue running</t>
  </si>
  <si>
    <t>5-10</t>
  </si>
  <si>
    <t>3C: Network Dependencies</t>
  </si>
  <si>
    <t>Primary Internet: ISP-A</t>
  </si>
  <si>
    <t>Yes - MPLS backup</t>
  </si>
  <si>
    <t>External access loss - customer-facing impact</t>
  </si>
  <si>
    <t>SVC-004</t>
  </si>
  <si>
    <r>
      <t xml:space="preserve">SOFTWARE DEPENDENCIES 
</t>
    </r>
    <r>
      <rPr>
        <b/>
        <i/>
        <sz val="11"/>
        <color rgb="FFFFFFFF"/>
        <rFont val="Arial"/>
        <family val="2"/>
      </rPr>
      <t>OS, Application, Integrations &amp; Security Layer</t>
    </r>
  </si>
  <si>
    <t>4A: Operating System Layer</t>
  </si>
  <si>
    <t>4B: Application &amp; Middleware Layer</t>
  </si>
  <si>
    <t>4C: Integration &amp; API Dependencies</t>
  </si>
  <si>
    <t>No OTP / SMS alerts - fallback to email</t>
  </si>
  <si>
    <t>4D: Security Dependencies</t>
  </si>
  <si>
    <t>Payment event loss - critical</t>
  </si>
  <si>
    <t>Degraded perf - DB fallback</t>
  </si>
  <si>
    <t>Login fails - all users locked out</t>
  </si>
  <si>
    <t>Clustered</t>
  </si>
  <si>
    <t>Standalone</t>
  </si>
  <si>
    <t>Active-Passive</t>
  </si>
  <si>
    <t>Automated</t>
  </si>
  <si>
    <t>Manual</t>
  </si>
  <si>
    <r>
      <t xml:space="preserve">EXTERNAL DEPENDENCIES 
 </t>
    </r>
    <r>
      <rPr>
        <b/>
        <i/>
        <sz val="11"/>
        <color rgb="FFFFFFFF"/>
        <rFont val="Arial"/>
        <family val="2"/>
      </rPr>
      <t>Vendors, Cloud Providers &amp; Regulatory Requirements</t>
    </r>
  </si>
  <si>
    <t>5A: Vendor &amp; Partner Dependencies</t>
  </si>
  <si>
    <t>5B: Cloud &amp; Managed Service Dependencies</t>
  </si>
  <si>
    <t>5C: Regulatory &amp; Compliance Dependencies</t>
  </si>
  <si>
    <t>Partial, direct bank APIs</t>
  </si>
  <si>
    <t>S3 - Object Storage for Backups</t>
  </si>
  <si>
    <t>Loss of license, cease operations</t>
  </si>
  <si>
    <t>Yes - HPE</t>
  </si>
  <si>
    <r>
      <t xml:space="preserve">DEPENDENCY CHAIN MAP
</t>
    </r>
    <r>
      <rPr>
        <b/>
        <i/>
        <sz val="10"/>
        <color rgb="FFFFFFFF"/>
        <rFont val="Arial"/>
        <family val="2"/>
      </rPr>
      <t xml:space="preserve"> Cascade Relationships Between Components</t>
    </r>
  </si>
  <si>
    <t>6A: Dependency Hierarchy Register</t>
  </si>
  <si>
    <t>L0 - Service</t>
  </si>
  <si>
    <t>L1 - Direct</t>
  </si>
  <si>
    <t>L2 - Second</t>
  </si>
  <si>
    <t>L3 - Third</t>
  </si>
  <si>
    <t>6B: Cascade Summary per Service</t>
  </si>
  <si>
    <t>SVC-001, 002, 003, 004, 005, 006, 007, 008</t>
  </si>
  <si>
    <t>Conditional</t>
  </si>
  <si>
    <r>
      <t xml:space="preserve">SPOF &amp; RISK REGISTER 
</t>
    </r>
    <r>
      <rPr>
        <b/>
        <i/>
        <sz val="10"/>
        <color rgb="FFFFFFFF"/>
        <rFont val="Arial"/>
        <family val="2"/>
      </rPr>
      <t xml:space="preserve"> Single Points of Failure &amp; Cascade Failure Scenarios</t>
    </r>
  </si>
  <si>
    <t>7A: Single Points of Failure (SPOF)</t>
  </si>
  <si>
    <t>7B: Cascade Failure Scenarios</t>
  </si>
  <si>
    <t>Payment discrepancies - regulatory risk</t>
  </si>
  <si>
    <r>
      <t xml:space="preserve">RECOVERY SEQUENCES  
</t>
    </r>
    <r>
      <rPr>
        <b/>
        <i/>
        <sz val="10"/>
        <color rgb="FFFFFFFF"/>
        <rFont val="Arial"/>
        <family val="2"/>
      </rPr>
      <t>Ordered Recovery Playbook with RTOs &amp; RPOs</t>
    </r>
  </si>
  <si>
    <t>8A: Recovery Sequence by Service</t>
  </si>
  <si>
    <t>8B: RTO / RPO Summary</t>
  </si>
  <si>
    <t>Implement DB HA cluster, closes RPO gap. DR runbook refresh Q1.</t>
  </si>
  <si>
    <t>Steps 3-4</t>
  </si>
  <si>
    <t>Steps 1-5</t>
  </si>
  <si>
    <t>Steps 1-2</t>
  </si>
  <si>
    <t>None - first step</t>
  </si>
  <si>
    <t>All PDUs showing green - UPS at &gt;80% charge</t>
  </si>
  <si>
    <t>Data integrity failure it may require point-in-time restore</t>
  </si>
  <si>
    <t>Complete site outage, all services unavailable</t>
  </si>
  <si>
    <r>
      <t xml:space="preserve">SLA METRICS TRACKER 
 </t>
    </r>
    <r>
      <rPr>
        <b/>
        <i/>
        <sz val="10"/>
        <color rgb="FFFFFFFF"/>
        <rFont val="Arial"/>
        <family val="2"/>
      </rPr>
      <t>Quantitative &amp; Qualitative Operational Metrics</t>
    </r>
  </si>
  <si>
    <t>9A: Quantitative SLA Metrics</t>
  </si>
  <si>
    <t>9B: Qualitative Maturity Assessment</t>
  </si>
  <si>
    <t>Current Maturity
(1-3)</t>
  </si>
  <si>
    <t>Target Maturity
(1-3)</t>
  </si>
  <si>
    <t>1 breach on 2024-01-08: P2 incident</t>
  </si>
  <si>
    <t>Full runbook review and update - all P1 procedures verified</t>
  </si>
  <si>
    <r>
      <t xml:space="preserve">ACTION &amp; REMEDIATION LOG 
</t>
    </r>
    <r>
      <rPr>
        <b/>
        <i/>
        <sz val="10"/>
        <color rgb="FFFFFFFF"/>
        <rFont val="Arial"/>
        <family val="2"/>
      </rPr>
      <t>Prioritized Remediation Tracker</t>
    </r>
  </si>
  <si>
    <t>9B: Monitoring</t>
  </si>
  <si>
    <t>8B: RTO Gap</t>
  </si>
  <si>
    <t>9B: Staff</t>
  </si>
  <si>
    <t>5C: ISO</t>
  </si>
  <si>
    <t>P1 - Critical</t>
  </si>
  <si>
    <t>P2 - High</t>
  </si>
  <si>
    <t>P3 - Medium</t>
  </si>
  <si>
    <t>-</t>
  </si>
  <si>
    <t>Physical switch delivery confirmed - install scheduled</t>
  </si>
  <si>
    <t>DB cluster up in staging - prod migration next</t>
  </si>
  <si>
    <r>
      <t xml:space="preserve">SIGN-OFF &amp; GOVERNANCE 
</t>
    </r>
    <r>
      <rPr>
        <b/>
        <i/>
        <sz val="11"/>
        <color rgb="FFFFFFFF"/>
        <rFont val="Arial"/>
        <family val="2"/>
      </rPr>
      <t xml:space="preserve"> Version Control, Approvals &amp; Review Cadence</t>
    </r>
  </si>
  <si>
    <t>11A: Version History</t>
  </si>
  <si>
    <t>11B: Assessment Sign-off Register</t>
  </si>
  <si>
    <t>Incorporated review comments - sign-off pending</t>
  </si>
  <si>
    <t>Initial assessment - all services</t>
  </si>
  <si>
    <t>Jane Mwangi - Platform Lead</t>
  </si>
  <si>
    <t>Alice Njeri - Fintech Lead</t>
  </si>
  <si>
    <t>John Otieno - Sr. Architect</t>
  </si>
  <si>
    <t>11C: Review Cadence Policy</t>
  </si>
  <si>
    <t>Routine - no incidents</t>
  </si>
  <si>
    <t>Tier 1 – Mission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</si>
</sst>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i/>
      <sz val="9"/>
      <color rgb="FF444444"/>
      <name val="Arial"/>
    </font>
    <font>
      <i/>
      <sz val="9"/>
      <color rgb="FF777777"/>
      <name val="Arial"/>
    </font>
    <font>
      <i/>
      <sz val="9"/>
      <color rgb="FF333333"/>
      <name val="Arial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9"/>
      <color rgb="FF1B2A4A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1"/>
      <color rgb="FFFFFFFF"/>
      <name val="Arial"/>
      <family val="2"/>
    </font>
    <font>
      <b/>
      <sz val="13"/>
      <color rgb="FFFFFFFF"/>
      <name val="Arial"/>
      <family val="2"/>
    </font>
    <font>
      <b/>
      <i/>
      <sz val="10"/>
      <color rgb="FFFFFFFF"/>
      <name val="Arial"/>
      <family val="2"/>
    </font>
    <font>
      <i/>
      <sz val="9"/>
      <color rgb="FF444444"/>
      <name val="Arial"/>
      <family val="2"/>
    </font>
    <font>
      <b/>
      <sz val="9"/>
      <color theme="1"/>
      <name val="Arial"/>
      <family val="2"/>
    </font>
    <font>
      <b/>
      <sz val="14"/>
      <color rgb="FFFFFFFF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9"/>
      <color rgb="FF777777"/>
      <name val="Arial"/>
      <family val="2"/>
    </font>
    <font>
      <b/>
      <i/>
      <sz val="11"/>
      <color rgb="FFFFFFFF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9"/>
      <color theme="1" tint="0.499984740745262"/>
      <name val="Arial"/>
      <family val="2"/>
    </font>
    <font>
      <i/>
      <sz val="9"/>
      <color rgb="FF333333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4A6FA5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EBF4FA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A5568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EBF4FA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/>
      <right/>
      <top style="thin">
        <color rgb="FFCCCCCC"/>
      </top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thick">
        <color theme="1"/>
      </left>
      <right style="medium">
        <color rgb="FFFFFFFF"/>
      </right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medium">
        <color rgb="FFFFFFFF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6" borderId="1" xfId="0" applyFill="1" applyBorder="1"/>
    <xf numFmtId="0" fontId="0" fillId="4" borderId="1" xfId="0" applyFill="1" applyBorder="1"/>
    <xf numFmtId="0" fontId="3" fillId="5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0" xfId="0" applyFont="1"/>
    <xf numFmtId="0" fontId="7" fillId="3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0" fillId="6" borderId="15" xfId="0" applyFill="1" applyBorder="1"/>
    <xf numFmtId="0" fontId="0" fillId="4" borderId="15" xfId="0" applyFill="1" applyBorder="1"/>
    <xf numFmtId="0" fontId="0" fillId="6" borderId="16" xfId="0" applyFill="1" applyBorder="1"/>
    <xf numFmtId="0" fontId="0" fillId="4" borderId="16" xfId="0" applyFill="1" applyBorder="1"/>
    <xf numFmtId="0" fontId="0" fillId="0" borderId="18" xfId="0" applyBorder="1"/>
    <xf numFmtId="0" fontId="0" fillId="0" borderId="0" xfId="0" applyAlignment="1">
      <alignment wrapText="1"/>
    </xf>
    <xf numFmtId="0" fontId="17" fillId="8" borderId="13" xfId="0" applyFont="1" applyFill="1" applyBorder="1" applyAlignment="1">
      <alignment horizontal="center" vertical="center" wrapText="1"/>
    </xf>
    <xf numFmtId="0" fontId="0" fillId="0" borderId="19" xfId="0" applyBorder="1"/>
    <xf numFmtId="0" fontId="18" fillId="5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24" xfId="0" applyBorder="1"/>
    <xf numFmtId="0" fontId="17" fillId="8" borderId="28" xfId="0" applyFont="1" applyFill="1" applyBorder="1" applyAlignment="1">
      <alignment horizontal="center" vertical="center" wrapText="1"/>
    </xf>
    <xf numFmtId="0" fontId="17" fillId="8" borderId="29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 wrapText="1"/>
    </xf>
    <xf numFmtId="0" fontId="23" fillId="11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18" fillId="12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18" fillId="13" borderId="1" xfId="0" applyFont="1" applyFill="1" applyBorder="1" applyAlignment="1">
      <alignment horizontal="left" vertical="center" wrapText="1"/>
    </xf>
    <xf numFmtId="10" fontId="3" fillId="12" borderId="1" xfId="0" applyNumberFormat="1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49" fontId="0" fillId="6" borderId="1" xfId="0" applyNumberForma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49" fontId="24" fillId="6" borderId="1" xfId="0" applyNumberFormat="1" applyFont="1" applyFill="1" applyBorder="1" applyAlignment="1">
      <alignment horizontal="left" vertical="center" wrapText="1"/>
    </xf>
    <xf numFmtId="49" fontId="24" fillId="4" borderId="1" xfId="0" applyNumberFormat="1" applyFont="1" applyFill="1" applyBorder="1" applyAlignment="1">
      <alignment horizontal="left" vertical="center" wrapText="1"/>
    </xf>
    <xf numFmtId="0" fontId="24" fillId="13" borderId="1" xfId="0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center" vertical="center" wrapText="1"/>
    </xf>
    <xf numFmtId="0" fontId="0" fillId="10" borderId="0" xfId="0" applyFill="1"/>
    <xf numFmtId="0" fontId="16" fillId="9" borderId="33" xfId="0" applyFont="1" applyFill="1" applyBorder="1" applyAlignment="1">
      <alignment horizontal="center" vertical="center" wrapText="1"/>
    </xf>
    <xf numFmtId="0" fontId="0" fillId="9" borderId="34" xfId="0" applyFill="1" applyBorder="1"/>
    <xf numFmtId="0" fontId="0" fillId="9" borderId="35" xfId="0" applyFill="1" applyBorder="1"/>
    <xf numFmtId="0" fontId="16" fillId="9" borderId="36" xfId="0" applyFont="1" applyFill="1" applyBorder="1" applyAlignment="1">
      <alignment horizontal="center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3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10" fillId="10" borderId="11" xfId="0" applyFont="1" applyFill="1" applyBorder="1" applyAlignment="1">
      <alignment horizontal="center" vertical="center" wrapText="1"/>
    </xf>
    <xf numFmtId="0" fontId="0" fillId="10" borderId="12" xfId="0" applyFill="1" applyBorder="1"/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5" borderId="3" xfId="0" applyFont="1" applyFill="1" applyBorder="1"/>
    <xf numFmtId="0" fontId="6" fillId="0" borderId="4" xfId="0" applyFont="1" applyBorder="1"/>
    <xf numFmtId="0" fontId="9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11" fillId="10" borderId="11" xfId="0" applyFont="1" applyFill="1" applyBorder="1" applyAlignment="1">
      <alignment horizontal="center" vertical="center" wrapText="1"/>
    </xf>
    <xf numFmtId="0" fontId="0" fillId="10" borderId="14" xfId="0" applyFill="1" applyBorder="1" applyAlignment="1">
      <alignment wrapText="1"/>
    </xf>
    <xf numFmtId="0" fontId="0" fillId="10" borderId="12" xfId="0" applyFill="1" applyBorder="1" applyAlignment="1">
      <alignment wrapText="1"/>
    </xf>
    <xf numFmtId="0" fontId="16" fillId="9" borderId="25" xfId="0" applyFont="1" applyFill="1" applyBorder="1" applyAlignment="1">
      <alignment horizontal="center" vertical="center" wrapText="1"/>
    </xf>
    <xf numFmtId="0" fontId="0" fillId="9" borderId="26" xfId="0" applyFill="1" applyBorder="1"/>
    <xf numFmtId="0" fontId="0" fillId="9" borderId="27" xfId="0" applyFill="1" applyBorder="1"/>
    <xf numFmtId="0" fontId="11" fillId="10" borderId="21" xfId="0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16" fillId="9" borderId="26" xfId="0" applyFont="1" applyFill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20" fillId="9" borderId="25" xfId="0" applyFont="1" applyFill="1" applyBorder="1" applyAlignment="1">
      <alignment horizontal="center" vertical="center" wrapText="1"/>
    </xf>
    <xf numFmtId="0" fontId="20" fillId="9" borderId="26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1" fillId="9" borderId="26" xfId="0" applyFont="1" applyFill="1" applyBorder="1"/>
    <xf numFmtId="0" fontId="21" fillId="9" borderId="27" xfId="0" applyFont="1" applyFill="1" applyBorder="1"/>
    <xf numFmtId="0" fontId="16" fillId="9" borderId="3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17" fillId="8" borderId="2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left" vertical="center" wrapText="1"/>
    </xf>
    <xf numFmtId="0" fontId="26" fillId="6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1" fillId="10" borderId="0" xfId="0" applyFont="1" applyFill="1" applyBorder="1" applyAlignment="1">
      <alignment horizontal="center" vertical="center" wrapText="1"/>
    </xf>
    <xf numFmtId="0" fontId="0" fillId="9" borderId="26" xfId="0" applyFont="1" applyFill="1" applyBorder="1"/>
    <xf numFmtId="0" fontId="0" fillId="9" borderId="27" xfId="0" applyFont="1" applyFill="1" applyBorder="1"/>
    <xf numFmtId="0" fontId="23" fillId="12" borderId="1" xfId="0" applyFont="1" applyFill="1" applyBorder="1" applyAlignment="1">
      <alignment horizontal="left" vertical="center" wrapText="1"/>
    </xf>
    <xf numFmtId="0" fontId="23" fillId="13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0" fillId="12" borderId="18" xfId="0" applyFill="1" applyBorder="1"/>
    <xf numFmtId="0" fontId="0" fillId="12" borderId="16" xfId="0" applyFill="1" applyBorder="1"/>
    <xf numFmtId="0" fontId="0" fillId="12" borderId="15" xfId="0" applyFill="1" applyBorder="1"/>
    <xf numFmtId="0" fontId="13" fillId="13" borderId="1" xfId="0" applyFont="1" applyFill="1" applyBorder="1" applyAlignment="1">
      <alignment horizontal="left" vertical="center" wrapText="1"/>
    </xf>
    <xf numFmtId="0" fontId="13" fillId="13" borderId="17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left" vertical="center" wrapText="1"/>
    </xf>
    <xf numFmtId="0" fontId="3" fillId="12" borderId="20" xfId="0" applyFont="1" applyFill="1" applyBorder="1" applyAlignment="1">
      <alignment horizontal="left" vertical="center" wrapText="1"/>
    </xf>
    <xf numFmtId="0" fontId="18" fillId="12" borderId="20" xfId="0" applyFont="1" applyFill="1" applyBorder="1" applyAlignment="1">
      <alignment horizontal="left" vertical="center" wrapText="1"/>
    </xf>
    <xf numFmtId="17" fontId="3" fillId="12" borderId="1" xfId="0" applyNumberFormat="1" applyFont="1" applyFill="1" applyBorder="1" applyAlignment="1">
      <alignment horizontal="left" vertical="center" wrapText="1"/>
    </xf>
    <xf numFmtId="49" fontId="18" fillId="13" borderId="1" xfId="0" applyNumberFormat="1" applyFont="1" applyFill="1" applyBorder="1" applyAlignment="1">
      <alignment horizontal="left" vertical="center" wrapText="1"/>
    </xf>
    <xf numFmtId="10" fontId="3" fillId="1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0"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fgColor rgb="FFFF9999"/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C9C9"/>
        </patternFill>
      </fill>
    </dxf>
    <dxf>
      <fill>
        <patternFill>
          <bgColor rgb="FFFFEEB9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FFFFFF"/>
      <color rgb="FFEBF4FA"/>
      <color rgb="FFFF9999"/>
      <color rgb="FFFFC5C5"/>
      <color rgb="FFFAE5D3"/>
      <color rgb="FFFFC9C9"/>
      <color rgb="FFE2E8F0"/>
      <color rgb="FFFFEEB9"/>
      <color rgb="FFFFCC66"/>
      <color rgb="FFEF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showGridLines="0" tabSelected="1" topLeftCell="A43" workbookViewId="0">
      <selection activeCell="A7" sqref="A7:B7"/>
    </sheetView>
  </sheetViews>
  <sheetFormatPr defaultRowHeight="11.65" x14ac:dyDescent="0.35"/>
  <cols>
    <col min="1" max="1" width="31.59765625" style="8" customWidth="1"/>
    <col min="2" max="2" width="75.9296875" style="8" customWidth="1"/>
    <col min="3" max="16384" width="9.06640625" style="8"/>
  </cols>
  <sheetData>
    <row r="1" spans="1:2" ht="36" customHeight="1" thickBot="1" x14ac:dyDescent="0.5">
      <c r="A1" s="65" t="s">
        <v>0</v>
      </c>
      <c r="B1" s="66"/>
    </row>
    <row r="2" spans="1:2" ht="20" customHeight="1" x14ac:dyDescent="0.35">
      <c r="A2" s="71" t="s">
        <v>1</v>
      </c>
      <c r="B2" s="72"/>
    </row>
    <row r="3" spans="1:2" ht="22.05" customHeight="1" x14ac:dyDescent="0.35">
      <c r="A3" s="67" t="s">
        <v>2</v>
      </c>
      <c r="B3" s="68"/>
    </row>
    <row r="4" spans="1:2" ht="32" customHeight="1" x14ac:dyDescent="0.35">
      <c r="A4" s="9" t="s">
        <v>3</v>
      </c>
      <c r="B4" s="10" t="s">
        <v>4</v>
      </c>
    </row>
    <row r="5" spans="1:2" ht="32" customHeight="1" x14ac:dyDescent="0.35">
      <c r="A5" s="9" t="s">
        <v>5</v>
      </c>
      <c r="B5" s="10" t="s">
        <v>6</v>
      </c>
    </row>
    <row r="6" spans="1:2" ht="32" customHeight="1" x14ac:dyDescent="0.35">
      <c r="A6" s="9" t="s">
        <v>7</v>
      </c>
      <c r="B6" s="10" t="s">
        <v>8</v>
      </c>
    </row>
    <row r="7" spans="1:2" ht="22.05" customHeight="1" thickBot="1" x14ac:dyDescent="0.4">
      <c r="A7" s="69"/>
      <c r="B7" s="70"/>
    </row>
    <row r="8" spans="1:2" ht="22.05" customHeight="1" thickBot="1" x14ac:dyDescent="0.4">
      <c r="A8" s="63" t="s">
        <v>9</v>
      </c>
      <c r="B8" s="64"/>
    </row>
    <row r="9" spans="1:2" ht="19.5" customHeight="1" x14ac:dyDescent="0.35">
      <c r="A9" s="13" t="s">
        <v>702</v>
      </c>
      <c r="B9" s="14" t="s">
        <v>10</v>
      </c>
    </row>
    <row r="10" spans="1:2" ht="18" customHeight="1" x14ac:dyDescent="0.35">
      <c r="A10" s="9" t="s">
        <v>703</v>
      </c>
      <c r="B10" s="10" t="s">
        <v>11</v>
      </c>
    </row>
    <row r="11" spans="1:2" ht="16.5" customHeight="1" x14ac:dyDescent="0.35">
      <c r="A11" s="9" t="s">
        <v>704</v>
      </c>
      <c r="B11" s="10" t="s">
        <v>12</v>
      </c>
    </row>
    <row r="12" spans="1:2" ht="18.399999999999999" customHeight="1" x14ac:dyDescent="0.35">
      <c r="A12" s="9" t="s">
        <v>705</v>
      </c>
      <c r="B12" s="10" t="s">
        <v>13</v>
      </c>
    </row>
    <row r="13" spans="1:2" ht="21.75" customHeight="1" x14ac:dyDescent="0.35">
      <c r="A13" s="9" t="s">
        <v>706</v>
      </c>
      <c r="B13" s="10" t="s">
        <v>14</v>
      </c>
    </row>
    <row r="14" spans="1:2" ht="22.5" customHeight="1" x14ac:dyDescent="0.35">
      <c r="A14" s="9" t="s">
        <v>707</v>
      </c>
      <c r="B14" s="10" t="s">
        <v>15</v>
      </c>
    </row>
    <row r="15" spans="1:2" ht="19.5" customHeight="1" x14ac:dyDescent="0.35">
      <c r="A15" s="9" t="s">
        <v>708</v>
      </c>
      <c r="B15" s="10" t="s">
        <v>16</v>
      </c>
    </row>
    <row r="16" spans="1:2" ht="18.850000000000001" customHeight="1" x14ac:dyDescent="0.35">
      <c r="A16" s="9" t="s">
        <v>709</v>
      </c>
      <c r="B16" s="10" t="s">
        <v>17</v>
      </c>
    </row>
    <row r="17" spans="1:2" ht="20.350000000000001" customHeight="1" x14ac:dyDescent="0.35">
      <c r="A17" s="9" t="s">
        <v>710</v>
      </c>
      <c r="B17" s="10" t="s">
        <v>18</v>
      </c>
    </row>
    <row r="18" spans="1:2" ht="19.5" customHeight="1" x14ac:dyDescent="0.35">
      <c r="A18" s="9" t="s">
        <v>711</v>
      </c>
      <c r="B18" s="10" t="s">
        <v>19</v>
      </c>
    </row>
    <row r="19" spans="1:2" ht="20.350000000000001" customHeight="1" x14ac:dyDescent="0.35">
      <c r="A19" s="9" t="s">
        <v>712</v>
      </c>
      <c r="B19" s="10" t="s">
        <v>20</v>
      </c>
    </row>
    <row r="20" spans="1:2" ht="22.05" customHeight="1" thickBot="1" x14ac:dyDescent="0.4">
      <c r="A20" s="69"/>
      <c r="B20" s="70"/>
    </row>
    <row r="21" spans="1:2" ht="22.05" customHeight="1" thickBot="1" x14ac:dyDescent="0.4">
      <c r="A21" s="63" t="s">
        <v>21</v>
      </c>
      <c r="B21" s="64"/>
    </row>
    <row r="22" spans="1:2" ht="22.9" customHeight="1" x14ac:dyDescent="0.35">
      <c r="A22" s="13" t="s">
        <v>22</v>
      </c>
      <c r="B22" s="14" t="s">
        <v>23</v>
      </c>
    </row>
    <row r="23" spans="1:2" ht="18.75" customHeight="1" x14ac:dyDescent="0.35">
      <c r="A23" s="9" t="s">
        <v>24</v>
      </c>
      <c r="B23" s="10" t="s">
        <v>25</v>
      </c>
    </row>
    <row r="24" spans="1:2" ht="21.4" customHeight="1" x14ac:dyDescent="0.35">
      <c r="A24" s="9" t="s">
        <v>26</v>
      </c>
      <c r="B24" s="10" t="s">
        <v>27</v>
      </c>
    </row>
    <row r="25" spans="1:2" ht="17.75" customHeight="1" x14ac:dyDescent="0.35">
      <c r="A25" s="9" t="s">
        <v>28</v>
      </c>
      <c r="B25" s="10" t="s">
        <v>29</v>
      </c>
    </row>
    <row r="26" spans="1:2" ht="22.05" customHeight="1" thickBot="1" x14ac:dyDescent="0.4">
      <c r="A26" s="69"/>
      <c r="B26" s="70"/>
    </row>
    <row r="27" spans="1:2" ht="22.05" customHeight="1" thickBot="1" x14ac:dyDescent="0.4">
      <c r="A27" s="63" t="s">
        <v>30</v>
      </c>
      <c r="B27" s="64"/>
    </row>
    <row r="28" spans="1:2" ht="17.350000000000001" customHeight="1" x14ac:dyDescent="0.35">
      <c r="A28" s="13" t="s">
        <v>31</v>
      </c>
      <c r="B28" s="14" t="s">
        <v>32</v>
      </c>
    </row>
    <row r="29" spans="1:2" ht="19.899999999999999" customHeight="1" x14ac:dyDescent="0.35">
      <c r="A29" s="9" t="s">
        <v>33</v>
      </c>
      <c r="B29" s="10" t="s">
        <v>34</v>
      </c>
    </row>
    <row r="30" spans="1:2" ht="15" customHeight="1" x14ac:dyDescent="0.35">
      <c r="A30" s="9" t="s">
        <v>35</v>
      </c>
      <c r="B30" s="10" t="s">
        <v>36</v>
      </c>
    </row>
    <row r="31" spans="1:2" ht="22.05" customHeight="1" thickBot="1" x14ac:dyDescent="0.4">
      <c r="A31" s="69"/>
      <c r="B31" s="70"/>
    </row>
    <row r="32" spans="1:2" ht="22.05" customHeight="1" thickBot="1" x14ac:dyDescent="0.4">
      <c r="A32" s="63" t="s">
        <v>37</v>
      </c>
      <c r="B32" s="64"/>
    </row>
    <row r="33" spans="1:2" ht="21.4" customHeight="1" x14ac:dyDescent="0.35">
      <c r="A33" s="13" t="s">
        <v>38</v>
      </c>
      <c r="B33" s="14" t="s">
        <v>39</v>
      </c>
    </row>
    <row r="34" spans="1:2" ht="18" customHeight="1" x14ac:dyDescent="0.35">
      <c r="A34" s="9" t="s">
        <v>40</v>
      </c>
      <c r="B34" s="10" t="s">
        <v>41</v>
      </c>
    </row>
    <row r="35" spans="1:2" ht="19.899999999999999" customHeight="1" x14ac:dyDescent="0.35">
      <c r="A35" s="9" t="s">
        <v>42</v>
      </c>
      <c r="B35" s="10" t="s">
        <v>43</v>
      </c>
    </row>
    <row r="36" spans="1:2" ht="21" customHeight="1" x14ac:dyDescent="0.35">
      <c r="A36" s="9" t="s">
        <v>44</v>
      </c>
      <c r="B36" s="10" t="s">
        <v>45</v>
      </c>
    </row>
    <row r="37" spans="1:2" ht="19.5" customHeight="1" x14ac:dyDescent="0.35">
      <c r="A37" s="9" t="s">
        <v>715</v>
      </c>
      <c r="B37" s="10" t="s">
        <v>713</v>
      </c>
    </row>
    <row r="38" spans="1:2" ht="22.9" customHeight="1" x14ac:dyDescent="0.35">
      <c r="A38" s="9" t="s">
        <v>46</v>
      </c>
      <c r="B38" s="10" t="s">
        <v>47</v>
      </c>
    </row>
    <row r="39" spans="1:2" ht="22.05" customHeight="1" x14ac:dyDescent="0.35">
      <c r="A39" s="69"/>
      <c r="B39" s="70"/>
    </row>
    <row r="40" spans="1:2" ht="22.05" customHeight="1" x14ac:dyDescent="0.35">
      <c r="A40" s="67" t="s">
        <v>48</v>
      </c>
      <c r="B40" s="68"/>
    </row>
    <row r="41" spans="1:2" ht="23.25" customHeight="1" x14ac:dyDescent="0.35">
      <c r="A41" s="9" t="s">
        <v>49</v>
      </c>
      <c r="B41" s="10" t="s">
        <v>50</v>
      </c>
    </row>
    <row r="42" spans="1:2" ht="20.75" customHeight="1" x14ac:dyDescent="0.35">
      <c r="A42" s="9" t="s">
        <v>51</v>
      </c>
      <c r="B42" s="10" t="s">
        <v>714</v>
      </c>
    </row>
    <row r="43" spans="1:2" ht="17.649999999999999" customHeight="1" x14ac:dyDescent="0.35">
      <c r="A43" s="9" t="s">
        <v>52</v>
      </c>
      <c r="B43" s="10" t="s">
        <v>53</v>
      </c>
    </row>
    <row r="44" spans="1:2" ht="18" customHeight="1" x14ac:dyDescent="0.35">
      <c r="A44" s="9" t="s">
        <v>54</v>
      </c>
      <c r="B44" s="10" t="s">
        <v>55</v>
      </c>
    </row>
    <row r="45" spans="1:2" ht="21.4" customHeight="1" x14ac:dyDescent="0.35">
      <c r="A45" s="9" t="s">
        <v>56</v>
      </c>
      <c r="B45" s="10" t="s">
        <v>57</v>
      </c>
    </row>
    <row r="46" spans="1:2" ht="18" customHeight="1" x14ac:dyDescent="0.35">
      <c r="A46" s="9" t="s">
        <v>58</v>
      </c>
      <c r="B46" s="10" t="s">
        <v>59</v>
      </c>
    </row>
    <row r="47" spans="1:2" ht="19.5" customHeight="1" thickBot="1" x14ac:dyDescent="0.4">
      <c r="A47" s="11" t="s">
        <v>60</v>
      </c>
      <c r="B47" s="12" t="s">
        <v>61</v>
      </c>
    </row>
  </sheetData>
  <mergeCells count="13">
    <mergeCell ref="A32:B32"/>
    <mergeCell ref="A1:B1"/>
    <mergeCell ref="A40:B40"/>
    <mergeCell ref="A27:B27"/>
    <mergeCell ref="A8:B8"/>
    <mergeCell ref="A3:B3"/>
    <mergeCell ref="A39:B39"/>
    <mergeCell ref="A20:B20"/>
    <mergeCell ref="A21:B21"/>
    <mergeCell ref="A2:B2"/>
    <mergeCell ref="A26:B26"/>
    <mergeCell ref="A31:B31"/>
    <mergeCell ref="A7:B7"/>
  </mergeCells>
  <pageMargins left="0.75" right="0.75" top="1" bottom="1" header="0.5" footer="0.5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9"/>
  <sheetViews>
    <sheetView showGridLines="0" zoomScaleNormal="100" workbookViewId="0">
      <pane ySplit="2" topLeftCell="A30" activePane="bottomLeft" state="frozen"/>
      <selection pane="bottomLeft" activeCell="F28" sqref="F28"/>
    </sheetView>
  </sheetViews>
  <sheetFormatPr defaultRowHeight="14.25" x14ac:dyDescent="0.45"/>
  <cols>
    <col min="1" max="1" width="12" customWidth="1"/>
    <col min="2" max="2" width="22" customWidth="1"/>
    <col min="3" max="3" width="14" customWidth="1"/>
    <col min="4" max="4" width="12" customWidth="1"/>
    <col min="5" max="5" width="36" customWidth="1"/>
    <col min="6" max="6" width="22" customWidth="1"/>
    <col min="7" max="7" width="16" customWidth="1"/>
    <col min="8" max="9" width="14" customWidth="1"/>
    <col min="10" max="10" width="22" customWidth="1"/>
    <col min="11" max="11" width="18" customWidth="1"/>
    <col min="12" max="12" width="14" customWidth="1"/>
    <col min="13" max="13" width="16" customWidth="1"/>
    <col min="14" max="14" width="14" customWidth="1"/>
    <col min="15" max="15" width="24" customWidth="1"/>
    <col min="16" max="16" width="30" customWidth="1"/>
  </cols>
  <sheetData>
    <row r="1" spans="1:16" ht="39.4" customHeight="1" x14ac:dyDescent="0.45">
      <c r="A1" s="55" t="s">
        <v>794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6.25" x14ac:dyDescent="0.45">
      <c r="A2" s="92" t="s">
        <v>582</v>
      </c>
      <c r="B2" s="92" t="s">
        <v>583</v>
      </c>
      <c r="C2" s="92" t="s">
        <v>584</v>
      </c>
      <c r="D2" s="92" t="s">
        <v>62</v>
      </c>
      <c r="E2" s="92" t="s">
        <v>585</v>
      </c>
      <c r="F2" s="92" t="s">
        <v>281</v>
      </c>
      <c r="G2" s="92" t="s">
        <v>586</v>
      </c>
      <c r="H2" s="92" t="s">
        <v>587</v>
      </c>
      <c r="I2" s="92" t="s">
        <v>588</v>
      </c>
      <c r="J2" s="92" t="s">
        <v>589</v>
      </c>
      <c r="K2" s="92" t="s">
        <v>590</v>
      </c>
      <c r="L2" s="92" t="s">
        <v>591</v>
      </c>
      <c r="M2" s="92" t="s">
        <v>401</v>
      </c>
      <c r="N2" s="92" t="s">
        <v>592</v>
      </c>
      <c r="O2" s="92" t="s">
        <v>593</v>
      </c>
      <c r="P2" s="92" t="s">
        <v>594</v>
      </c>
    </row>
    <row r="3" spans="1:16" ht="23.25" x14ac:dyDescent="0.45">
      <c r="A3" s="39" t="s">
        <v>595</v>
      </c>
      <c r="B3" s="54" t="s">
        <v>596</v>
      </c>
      <c r="C3" s="39" t="s">
        <v>402</v>
      </c>
      <c r="D3" s="39" t="s">
        <v>80</v>
      </c>
      <c r="E3" s="39" t="s">
        <v>597</v>
      </c>
      <c r="F3" s="39" t="s">
        <v>598</v>
      </c>
      <c r="G3" s="54" t="s">
        <v>799</v>
      </c>
      <c r="H3" s="39" t="s">
        <v>599</v>
      </c>
      <c r="I3" s="39" t="s">
        <v>600</v>
      </c>
      <c r="J3" s="39" t="s">
        <v>601</v>
      </c>
      <c r="K3" s="39" t="s">
        <v>602</v>
      </c>
      <c r="L3" s="39" t="s">
        <v>603</v>
      </c>
      <c r="M3" s="39" t="s">
        <v>420</v>
      </c>
      <c r="N3" s="39"/>
      <c r="O3" s="54" t="s">
        <v>803</v>
      </c>
      <c r="P3" s="39" t="s">
        <v>604</v>
      </c>
    </row>
    <row r="4" spans="1:16" ht="23.25" x14ac:dyDescent="0.45">
      <c r="A4" s="38" t="s">
        <v>605</v>
      </c>
      <c r="B4" s="93" t="s">
        <v>596</v>
      </c>
      <c r="C4" s="38" t="s">
        <v>412</v>
      </c>
      <c r="D4" s="38" t="s">
        <v>94</v>
      </c>
      <c r="E4" s="38" t="s">
        <v>606</v>
      </c>
      <c r="F4" s="38" t="s">
        <v>598</v>
      </c>
      <c r="G4" s="93" t="s">
        <v>799</v>
      </c>
      <c r="H4" s="38" t="s">
        <v>607</v>
      </c>
      <c r="I4" s="38" t="s">
        <v>608</v>
      </c>
      <c r="J4" s="38" t="s">
        <v>492</v>
      </c>
      <c r="K4" s="38" t="s">
        <v>609</v>
      </c>
      <c r="L4" s="38" t="s">
        <v>610</v>
      </c>
      <c r="M4" s="38" t="s">
        <v>420</v>
      </c>
      <c r="N4" s="38"/>
      <c r="O4" s="93" t="s">
        <v>804</v>
      </c>
      <c r="P4" s="38" t="s">
        <v>611</v>
      </c>
    </row>
    <row r="5" spans="1:16" x14ac:dyDescent="0.45">
      <c r="A5" s="39" t="s">
        <v>612</v>
      </c>
      <c r="B5" s="54" t="s">
        <v>613</v>
      </c>
      <c r="C5" s="54" t="s">
        <v>795</v>
      </c>
      <c r="D5" s="39" t="s">
        <v>94</v>
      </c>
      <c r="E5" s="39" t="s">
        <v>614</v>
      </c>
      <c r="F5" s="39" t="s">
        <v>266</v>
      </c>
      <c r="G5" s="54" t="s">
        <v>800</v>
      </c>
      <c r="H5" s="39" t="s">
        <v>615</v>
      </c>
      <c r="I5" s="39" t="s">
        <v>616</v>
      </c>
      <c r="J5" s="39" t="s">
        <v>617</v>
      </c>
      <c r="K5" s="39" t="s">
        <v>169</v>
      </c>
      <c r="L5" s="39" t="s">
        <v>618</v>
      </c>
      <c r="M5" s="39" t="s">
        <v>619</v>
      </c>
      <c r="N5" s="39"/>
      <c r="O5" s="39" t="s">
        <v>620</v>
      </c>
      <c r="P5" s="39" t="s">
        <v>621</v>
      </c>
    </row>
    <row r="6" spans="1:16" ht="23.25" x14ac:dyDescent="0.45">
      <c r="A6" s="38" t="s">
        <v>622</v>
      </c>
      <c r="B6" s="93" t="s">
        <v>623</v>
      </c>
      <c r="C6" s="93" t="s">
        <v>796</v>
      </c>
      <c r="D6" s="38" t="s">
        <v>94</v>
      </c>
      <c r="E6" s="38" t="s">
        <v>624</v>
      </c>
      <c r="F6" s="38" t="s">
        <v>625</v>
      </c>
      <c r="G6" s="93" t="s">
        <v>800</v>
      </c>
      <c r="H6" s="38" t="s">
        <v>626</v>
      </c>
      <c r="I6" s="93" t="s">
        <v>802</v>
      </c>
      <c r="J6" s="38" t="s">
        <v>566</v>
      </c>
      <c r="K6" s="38" t="s">
        <v>627</v>
      </c>
      <c r="L6" s="38" t="s">
        <v>628</v>
      </c>
      <c r="M6" s="38" t="s">
        <v>619</v>
      </c>
      <c r="N6" s="38"/>
      <c r="O6" s="38" t="s">
        <v>629</v>
      </c>
      <c r="P6" s="38"/>
    </row>
    <row r="7" spans="1:16" x14ac:dyDescent="0.45">
      <c r="A7" s="39" t="s">
        <v>630</v>
      </c>
      <c r="B7" s="54" t="s">
        <v>596</v>
      </c>
      <c r="C7" s="39" t="s">
        <v>421</v>
      </c>
      <c r="D7" s="39" t="s">
        <v>339</v>
      </c>
      <c r="E7" s="39" t="s">
        <v>426</v>
      </c>
      <c r="F7" s="39" t="s">
        <v>598</v>
      </c>
      <c r="G7" s="54" t="s">
        <v>800</v>
      </c>
      <c r="H7" s="39" t="s">
        <v>631</v>
      </c>
      <c r="I7" s="39" t="s">
        <v>632</v>
      </c>
      <c r="J7" s="39" t="s">
        <v>633</v>
      </c>
      <c r="K7" s="39" t="s">
        <v>634</v>
      </c>
      <c r="L7" s="39" t="s">
        <v>428</v>
      </c>
      <c r="M7" s="39" t="s">
        <v>619</v>
      </c>
      <c r="N7" s="39"/>
      <c r="O7" s="39" t="s">
        <v>635</v>
      </c>
      <c r="P7" s="39" t="s">
        <v>636</v>
      </c>
    </row>
    <row r="8" spans="1:16" ht="23.25" x14ac:dyDescent="0.45">
      <c r="A8" s="38" t="s">
        <v>637</v>
      </c>
      <c r="B8" s="93" t="s">
        <v>613</v>
      </c>
      <c r="C8" s="93" t="s">
        <v>797</v>
      </c>
      <c r="D8" s="38" t="s">
        <v>94</v>
      </c>
      <c r="E8" s="38" t="s">
        <v>638</v>
      </c>
      <c r="F8" s="38" t="s">
        <v>639</v>
      </c>
      <c r="G8" s="93" t="s">
        <v>801</v>
      </c>
      <c r="H8" s="38" t="s">
        <v>640</v>
      </c>
      <c r="I8" s="93" t="s">
        <v>802</v>
      </c>
      <c r="J8" s="38" t="s">
        <v>572</v>
      </c>
      <c r="K8" s="38" t="s">
        <v>641</v>
      </c>
      <c r="L8" s="38" t="s">
        <v>428</v>
      </c>
      <c r="M8" s="38" t="s">
        <v>642</v>
      </c>
      <c r="N8" s="38"/>
      <c r="O8" s="38"/>
      <c r="P8" s="38" t="s">
        <v>643</v>
      </c>
    </row>
    <row r="9" spans="1:16" x14ac:dyDescent="0.45">
      <c r="A9" s="39" t="s">
        <v>644</v>
      </c>
      <c r="B9" s="54" t="s">
        <v>645</v>
      </c>
      <c r="C9" s="54" t="s">
        <v>798</v>
      </c>
      <c r="D9" s="39" t="s">
        <v>339</v>
      </c>
      <c r="E9" s="39" t="s">
        <v>646</v>
      </c>
      <c r="F9" s="39" t="s">
        <v>647</v>
      </c>
      <c r="G9" s="54" t="s">
        <v>801</v>
      </c>
      <c r="H9" s="39" t="s">
        <v>648</v>
      </c>
      <c r="I9" s="54" t="s">
        <v>802</v>
      </c>
      <c r="J9" s="39" t="s">
        <v>347</v>
      </c>
      <c r="K9" s="39" t="s">
        <v>649</v>
      </c>
      <c r="L9" s="39" t="s">
        <v>650</v>
      </c>
      <c r="M9" s="39" t="s">
        <v>642</v>
      </c>
      <c r="N9" s="39"/>
      <c r="O9" s="39" t="s">
        <v>651</v>
      </c>
      <c r="P9" s="39" t="s">
        <v>652</v>
      </c>
    </row>
    <row r="10" spans="1:16" x14ac:dyDescent="0.45">
      <c r="A10" s="5"/>
      <c r="B10" s="96"/>
      <c r="C10" s="5"/>
      <c r="D10" s="5"/>
      <c r="E10" s="5"/>
      <c r="F10" s="5"/>
      <c r="G10" s="98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45">
      <c r="A11" s="4"/>
      <c r="B11" s="97"/>
      <c r="C11" s="4"/>
      <c r="D11" s="4"/>
      <c r="E11" s="4"/>
      <c r="F11" s="4"/>
      <c r="G11" s="99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45">
      <c r="A12" s="5"/>
      <c r="B12" s="96"/>
      <c r="C12" s="5"/>
      <c r="D12" s="5"/>
      <c r="E12" s="5"/>
      <c r="F12" s="5"/>
      <c r="G12" s="98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45">
      <c r="A13" s="4"/>
      <c r="B13" s="97"/>
      <c r="C13" s="4"/>
      <c r="D13" s="4"/>
      <c r="E13" s="4"/>
      <c r="F13" s="4"/>
      <c r="G13" s="99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45">
      <c r="A14" s="5"/>
      <c r="B14" s="96"/>
      <c r="C14" s="5"/>
      <c r="D14" s="5"/>
      <c r="E14" s="5"/>
      <c r="F14" s="5"/>
      <c r="G14" s="98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45">
      <c r="A15" s="4"/>
      <c r="B15" s="97"/>
      <c r="C15" s="4"/>
      <c r="D15" s="4"/>
      <c r="E15" s="4"/>
      <c r="F15" s="4"/>
      <c r="G15" s="99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45">
      <c r="A16" s="5"/>
      <c r="B16" s="96"/>
      <c r="C16" s="5"/>
      <c r="D16" s="5"/>
      <c r="E16" s="5"/>
      <c r="F16" s="5"/>
      <c r="G16" s="98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45">
      <c r="A17" s="4"/>
      <c r="B17" s="97"/>
      <c r="C17" s="4"/>
      <c r="D17" s="4"/>
      <c r="E17" s="4"/>
      <c r="F17" s="4"/>
      <c r="G17" s="99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45">
      <c r="A18" s="5"/>
      <c r="B18" s="96"/>
      <c r="C18" s="5"/>
      <c r="D18" s="5"/>
      <c r="E18" s="5"/>
      <c r="F18" s="5"/>
      <c r="G18" s="98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45">
      <c r="A19" s="4"/>
      <c r="B19" s="97"/>
      <c r="C19" s="4"/>
      <c r="D19" s="4"/>
      <c r="E19" s="4"/>
      <c r="F19" s="4"/>
      <c r="G19" s="99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45">
      <c r="A20" s="5"/>
      <c r="B20" s="96"/>
      <c r="C20" s="5"/>
      <c r="D20" s="5"/>
      <c r="E20" s="5"/>
      <c r="F20" s="5"/>
      <c r="G20" s="98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45">
      <c r="A21" s="4"/>
      <c r="B21" s="97"/>
      <c r="C21" s="4"/>
      <c r="D21" s="4"/>
      <c r="E21" s="4"/>
      <c r="F21" s="4"/>
      <c r="G21" s="99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45">
      <c r="A22" s="5"/>
      <c r="B22" s="96"/>
      <c r="C22" s="5"/>
      <c r="D22" s="5"/>
      <c r="E22" s="5"/>
      <c r="F22" s="5"/>
      <c r="G22" s="98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45">
      <c r="A23" s="4"/>
      <c r="B23" s="97"/>
      <c r="C23" s="4"/>
      <c r="D23" s="4"/>
      <c r="E23" s="4"/>
      <c r="F23" s="4"/>
      <c r="G23" s="99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45">
      <c r="A24" s="5"/>
      <c r="B24" s="96"/>
      <c r="C24" s="5"/>
      <c r="D24" s="5"/>
      <c r="E24" s="5"/>
      <c r="F24" s="5"/>
      <c r="G24" s="98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45">
      <c r="A25" s="4"/>
      <c r="B25" s="97"/>
      <c r="C25" s="4"/>
      <c r="D25" s="4"/>
      <c r="E25" s="4"/>
      <c r="F25" s="4"/>
      <c r="G25" s="99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45">
      <c r="A26" s="5"/>
      <c r="B26" s="96"/>
      <c r="C26" s="5"/>
      <c r="D26" s="5"/>
      <c r="E26" s="5"/>
      <c r="F26" s="5"/>
      <c r="G26" s="98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45">
      <c r="A27" s="4"/>
      <c r="B27" s="97"/>
      <c r="C27" s="4"/>
      <c r="D27" s="4"/>
      <c r="E27" s="4"/>
      <c r="F27" s="4"/>
      <c r="G27" s="99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45">
      <c r="A28" s="5"/>
      <c r="B28" s="96"/>
      <c r="C28" s="5"/>
      <c r="D28" s="5"/>
      <c r="E28" s="5"/>
      <c r="F28" s="5"/>
      <c r="G28" s="98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45">
      <c r="A29" s="4"/>
      <c r="B29" s="97"/>
      <c r="C29" s="4"/>
      <c r="D29" s="4"/>
      <c r="E29" s="4"/>
      <c r="F29" s="4"/>
      <c r="G29" s="99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45">
      <c r="A30" s="5"/>
      <c r="B30" s="96"/>
      <c r="C30" s="5"/>
      <c r="D30" s="5"/>
      <c r="E30" s="5"/>
      <c r="F30" s="5"/>
      <c r="G30" s="98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45">
      <c r="A31" s="4"/>
      <c r="B31" s="97"/>
      <c r="C31" s="4"/>
      <c r="D31" s="4"/>
      <c r="E31" s="4"/>
      <c r="F31" s="4"/>
      <c r="G31" s="99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45">
      <c r="A32" s="5"/>
      <c r="B32" s="96"/>
      <c r="C32" s="5"/>
      <c r="D32" s="5"/>
      <c r="E32" s="5"/>
      <c r="F32" s="5"/>
      <c r="G32" s="98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45">
      <c r="A33" s="4"/>
      <c r="B33" s="97"/>
      <c r="C33" s="4"/>
      <c r="D33" s="4"/>
      <c r="E33" s="4"/>
      <c r="F33" s="4"/>
      <c r="G33" s="99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45">
      <c r="A34" s="5"/>
      <c r="B34" s="96"/>
      <c r="C34" s="5"/>
      <c r="D34" s="5"/>
      <c r="E34" s="5"/>
      <c r="F34" s="5"/>
      <c r="G34" s="98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45">
      <c r="A35" s="4"/>
      <c r="B35" s="97"/>
      <c r="C35" s="4"/>
      <c r="D35" s="4"/>
      <c r="E35" s="4"/>
      <c r="F35" s="4"/>
      <c r="G35" s="99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45">
      <c r="A36" s="5"/>
      <c r="B36" s="96"/>
      <c r="C36" s="5"/>
      <c r="D36" s="5"/>
      <c r="E36" s="5"/>
      <c r="F36" s="5"/>
      <c r="G36" s="98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45">
      <c r="A37" s="4"/>
      <c r="B37" s="97"/>
      <c r="C37" s="4"/>
      <c r="D37" s="4"/>
      <c r="E37" s="4"/>
      <c r="F37" s="4"/>
      <c r="G37" s="99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45">
      <c r="A38" s="5"/>
      <c r="B38" s="96"/>
      <c r="C38" s="5"/>
      <c r="D38" s="5"/>
      <c r="E38" s="5"/>
      <c r="F38" s="5"/>
      <c r="G38" s="98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45">
      <c r="A39" s="4"/>
      <c r="B39" s="97"/>
      <c r="C39" s="4"/>
      <c r="D39" s="4"/>
      <c r="E39" s="4"/>
      <c r="F39" s="4"/>
      <c r="G39" s="99"/>
      <c r="H39" s="4"/>
      <c r="I39" s="4"/>
      <c r="J39" s="4"/>
      <c r="K39" s="4"/>
      <c r="L39" s="4"/>
      <c r="M39" s="4"/>
      <c r="N39" s="4"/>
      <c r="O39" s="4"/>
      <c r="P39" s="4"/>
    </row>
  </sheetData>
  <mergeCells count="1">
    <mergeCell ref="A1:P1"/>
  </mergeCells>
  <conditionalFormatting sqref="A3:P39">
    <cfRule type="expression" dxfId="0" priority="1">
      <formula>AND($M3&lt;&gt;"Complete", ISNUMBER($L3), $L3&lt;TODAY())</formula>
    </cfRule>
  </conditionalFormatting>
  <dataValidations count="5">
    <dataValidation type="list" allowBlank="1" sqref="G40:G200" xr:uid="{00000000-0002-0000-0900-000000000000}">
      <formula1>"P1 – Critical,P2 – High,P3 – Medium,P4 – Low"</formula1>
    </dataValidation>
    <dataValidation type="list" allowBlank="1" sqref="M39:M200" xr:uid="{00000000-0002-0000-0900-000001000000}">
      <formula1>"Not Started,In Progress,Blocked,Complete,Cancelled"</formula1>
    </dataValidation>
    <dataValidation type="list" allowBlank="1" showInputMessage="1" showErrorMessage="1" sqref="B3:B39" xr:uid="{F8FF1281-6D68-4C69-9A44-8E8D0DE1151F}">
      <formula1>"SPOF Register, SLA Metrics, Recovery Sequences, External Deps, Software Deps"</formula1>
    </dataValidation>
    <dataValidation type="list" allowBlank="1" sqref="G3:G39" xr:uid="{EFD970EB-BCA4-4435-8C64-5374820ED073}">
      <formula1>"P1 - Critical, P2 - High, P3 - Medium, P4 - Low"</formula1>
    </dataValidation>
    <dataValidation type="list" allowBlank="1" sqref="M3:M38" xr:uid="{2AFBE2BA-FB57-4382-9F2B-0F1FD37ABF6C}">
      <formula1>"Planning, Not Started, In Progress, Complete, On Hold"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9"/>
  <sheetViews>
    <sheetView showGridLines="0" zoomScaleNormal="100" workbookViewId="0">
      <pane ySplit="1" topLeftCell="A2" activePane="bottomLeft" state="frozen"/>
      <selection pane="bottomLeft" activeCell="G22" sqref="G22"/>
    </sheetView>
  </sheetViews>
  <sheetFormatPr defaultRowHeight="14.25" x14ac:dyDescent="0.45"/>
  <cols>
    <col min="1" max="1" width="19.53125" customWidth="1"/>
    <col min="2" max="3" width="24" customWidth="1"/>
    <col min="4" max="4" width="40.73046875" customWidth="1"/>
    <col min="5" max="5" width="18" customWidth="1"/>
    <col min="6" max="6" width="20.3984375" customWidth="1"/>
    <col min="7" max="7" width="14" customWidth="1"/>
    <col min="8" max="8" width="18" customWidth="1"/>
    <col min="9" max="9" width="22" customWidth="1"/>
    <col min="10" max="10" width="30" customWidth="1"/>
  </cols>
  <sheetData>
    <row r="1" spans="1:10" ht="34.5" customHeight="1" thickBot="1" x14ac:dyDescent="0.5">
      <c r="A1" s="100" t="s">
        <v>805</v>
      </c>
      <c r="B1" s="100"/>
      <c r="C1" s="100"/>
      <c r="D1" s="100"/>
      <c r="E1" s="100"/>
    </row>
    <row r="2" spans="1:10" ht="22.05" customHeight="1" thickTop="1" thickBot="1" x14ac:dyDescent="0.5">
      <c r="A2" s="76" t="s">
        <v>806</v>
      </c>
      <c r="B2" s="82"/>
      <c r="C2" s="82"/>
      <c r="D2" s="82"/>
      <c r="E2" s="83"/>
    </row>
    <row r="3" spans="1:10" ht="14.65" thickTop="1" x14ac:dyDescent="0.45">
      <c r="A3" s="22" t="s">
        <v>196</v>
      </c>
      <c r="B3" s="22" t="s">
        <v>653</v>
      </c>
      <c r="C3" s="22" t="s">
        <v>654</v>
      </c>
      <c r="D3" s="22" t="s">
        <v>655</v>
      </c>
      <c r="E3" s="22" t="s">
        <v>401</v>
      </c>
    </row>
    <row r="4" spans="1:10" x14ac:dyDescent="0.45">
      <c r="A4" s="40" t="s">
        <v>656</v>
      </c>
      <c r="B4" s="40" t="s">
        <v>90</v>
      </c>
      <c r="C4" s="40" t="s">
        <v>657</v>
      </c>
      <c r="D4" s="41" t="s">
        <v>809</v>
      </c>
      <c r="E4" s="41" t="s">
        <v>658</v>
      </c>
    </row>
    <row r="5" spans="1:10" x14ac:dyDescent="0.45">
      <c r="A5" s="43" t="s">
        <v>659</v>
      </c>
      <c r="B5" s="43" t="s">
        <v>660</v>
      </c>
      <c r="C5" s="43" t="s">
        <v>83</v>
      </c>
      <c r="D5" s="43" t="s">
        <v>661</v>
      </c>
      <c r="E5" s="44" t="s">
        <v>111</v>
      </c>
    </row>
    <row r="6" spans="1:10" x14ac:dyDescent="0.45">
      <c r="A6" s="40" t="s">
        <v>662</v>
      </c>
      <c r="B6" s="40" t="s">
        <v>610</v>
      </c>
      <c r="C6" s="40" t="s">
        <v>657</v>
      </c>
      <c r="D6" s="41" t="s">
        <v>808</v>
      </c>
      <c r="E6" s="41" t="s">
        <v>91</v>
      </c>
    </row>
    <row r="7" spans="1:10" x14ac:dyDescent="0.45">
      <c r="A7" s="4"/>
      <c r="B7" s="4"/>
      <c r="C7" s="4"/>
      <c r="D7" s="4"/>
      <c r="E7" s="99"/>
    </row>
    <row r="8" spans="1:10" x14ac:dyDescent="0.45">
      <c r="A8" s="5"/>
      <c r="B8" s="5"/>
      <c r="C8" s="5"/>
      <c r="D8" s="5"/>
      <c r="E8" s="98"/>
    </row>
    <row r="9" spans="1:10" x14ac:dyDescent="0.45">
      <c r="A9" s="4"/>
      <c r="B9" s="4"/>
      <c r="C9" s="4"/>
      <c r="D9" s="4"/>
      <c r="E9" s="99"/>
    </row>
    <row r="10" spans="1:10" x14ac:dyDescent="0.45">
      <c r="A10" s="5"/>
      <c r="B10" s="5"/>
      <c r="C10" s="5"/>
      <c r="D10" s="5"/>
      <c r="E10" s="98"/>
    </row>
    <row r="11" spans="1:10" x14ac:dyDescent="0.45">
      <c r="A11" s="4"/>
      <c r="B11" s="4"/>
      <c r="C11" s="4"/>
      <c r="D11" s="4"/>
      <c r="E11" s="99"/>
    </row>
    <row r="12" spans="1:10" x14ac:dyDescent="0.45">
      <c r="A12" s="5"/>
      <c r="B12" s="5"/>
      <c r="C12" s="5"/>
      <c r="D12" s="5"/>
      <c r="E12" s="98"/>
    </row>
    <row r="13" spans="1:10" x14ac:dyDescent="0.45">
      <c r="A13" s="4"/>
      <c r="B13" s="4"/>
      <c r="C13" s="4"/>
      <c r="D13" s="4"/>
      <c r="E13" s="99"/>
    </row>
    <row r="14" spans="1:10" x14ac:dyDescent="0.45">
      <c r="A14" s="5"/>
      <c r="B14" s="5"/>
      <c r="C14" s="5"/>
      <c r="D14" s="5"/>
      <c r="E14" s="98"/>
    </row>
    <row r="15" spans="1:10" ht="14.65" thickBot="1" x14ac:dyDescent="0.5"/>
    <row r="16" spans="1:10" ht="22.05" customHeight="1" thickTop="1" thickBot="1" x14ac:dyDescent="0.5">
      <c r="A16" s="90" t="s">
        <v>807</v>
      </c>
      <c r="B16" s="101"/>
      <c r="C16" s="101"/>
      <c r="D16" s="101"/>
      <c r="E16" s="101"/>
      <c r="F16" s="101"/>
      <c r="G16" s="101"/>
      <c r="H16" s="101"/>
      <c r="I16" s="101"/>
      <c r="J16" s="102"/>
    </row>
    <row r="17" spans="1:10" ht="26.65" thickTop="1" x14ac:dyDescent="0.45">
      <c r="A17" s="22" t="s">
        <v>62</v>
      </c>
      <c r="B17" s="22" t="s">
        <v>76</v>
      </c>
      <c r="C17" s="22" t="s">
        <v>75</v>
      </c>
      <c r="D17" s="22" t="s">
        <v>663</v>
      </c>
      <c r="E17" s="22" t="s">
        <v>664</v>
      </c>
      <c r="F17" s="22" t="s">
        <v>665</v>
      </c>
      <c r="G17" s="22" t="s">
        <v>666</v>
      </c>
      <c r="H17" s="22" t="s">
        <v>667</v>
      </c>
      <c r="I17" s="22" t="s">
        <v>668</v>
      </c>
      <c r="J17" s="22" t="s">
        <v>79</v>
      </c>
    </row>
    <row r="18" spans="1:10" x14ac:dyDescent="0.45">
      <c r="A18" s="40" t="s">
        <v>80</v>
      </c>
      <c r="B18" s="41" t="s">
        <v>812</v>
      </c>
      <c r="C18" s="40" t="s">
        <v>90</v>
      </c>
      <c r="D18" s="41" t="s">
        <v>810</v>
      </c>
      <c r="E18" s="40" t="s">
        <v>660</v>
      </c>
      <c r="F18" s="103" t="s">
        <v>669</v>
      </c>
      <c r="G18" s="40">
        <f ca="1">IF(G18="", "", DATE(YEAR(G18)+1, MONTH(G18), DAY(G18)))</f>
        <v>0</v>
      </c>
      <c r="H18" s="40" t="s">
        <v>92</v>
      </c>
      <c r="I18" s="40" t="s">
        <v>670</v>
      </c>
      <c r="J18" s="40"/>
    </row>
    <row r="19" spans="1:10" x14ac:dyDescent="0.45">
      <c r="A19" s="43" t="s">
        <v>94</v>
      </c>
      <c r="B19" s="44" t="s">
        <v>812</v>
      </c>
      <c r="C19" s="43" t="s">
        <v>90</v>
      </c>
      <c r="D19" s="44" t="s">
        <v>811</v>
      </c>
      <c r="E19" s="43" t="s">
        <v>660</v>
      </c>
      <c r="F19" s="104" t="s">
        <v>669</v>
      </c>
      <c r="G19" s="43">
        <f t="shared" ref="G19:G29" ca="1" si="0">IF(G19="", "", DATE(YEAR(G19)+1, MONTH(G19), DAY(G19)))</f>
        <v>0</v>
      </c>
      <c r="H19" s="43" t="s">
        <v>650</v>
      </c>
      <c r="I19" s="43" t="s">
        <v>671</v>
      </c>
      <c r="J19" s="43" t="s">
        <v>672</v>
      </c>
    </row>
    <row r="20" spans="1:10" x14ac:dyDescent="0.45">
      <c r="A20" s="5"/>
      <c r="B20" s="5"/>
      <c r="C20" s="5"/>
      <c r="D20" s="5"/>
      <c r="E20" s="5"/>
      <c r="F20" s="105"/>
      <c r="G20" s="40">
        <f t="shared" ca="1" si="0"/>
        <v>0</v>
      </c>
      <c r="H20" s="5"/>
      <c r="I20" s="5"/>
      <c r="J20" s="5"/>
    </row>
    <row r="21" spans="1:10" x14ac:dyDescent="0.45">
      <c r="A21" s="4"/>
      <c r="B21" s="4"/>
      <c r="C21" s="4"/>
      <c r="D21" s="4"/>
      <c r="E21" s="4"/>
      <c r="F21" s="106"/>
      <c r="G21" s="43">
        <f t="shared" ca="1" si="0"/>
        <v>0</v>
      </c>
      <c r="H21" s="4"/>
      <c r="I21" s="4"/>
      <c r="J21" s="4"/>
    </row>
    <row r="22" spans="1:10" x14ac:dyDescent="0.45">
      <c r="A22" s="5"/>
      <c r="B22" s="5"/>
      <c r="C22" s="5"/>
      <c r="D22" s="5"/>
      <c r="E22" s="5"/>
      <c r="F22" s="105"/>
      <c r="G22" s="40">
        <f t="shared" ca="1" si="0"/>
        <v>0</v>
      </c>
      <c r="H22" s="5"/>
      <c r="I22" s="5"/>
      <c r="J22" s="5"/>
    </row>
    <row r="23" spans="1:10" x14ac:dyDescent="0.45">
      <c r="A23" s="4"/>
      <c r="B23" s="4"/>
      <c r="C23" s="4"/>
      <c r="D23" s="4"/>
      <c r="E23" s="4"/>
      <c r="F23" s="106"/>
      <c r="G23" s="43">
        <f t="shared" ca="1" si="0"/>
        <v>0</v>
      </c>
      <c r="H23" s="4"/>
      <c r="I23" s="4"/>
      <c r="J23" s="4"/>
    </row>
    <row r="24" spans="1:10" x14ac:dyDescent="0.45">
      <c r="A24" s="5"/>
      <c r="B24" s="5"/>
      <c r="C24" s="5"/>
      <c r="D24" s="5"/>
      <c r="E24" s="5"/>
      <c r="F24" s="105"/>
      <c r="G24" s="40">
        <f t="shared" ca="1" si="0"/>
        <v>0</v>
      </c>
      <c r="H24" s="5"/>
      <c r="I24" s="5"/>
      <c r="J24" s="5"/>
    </row>
    <row r="25" spans="1:10" x14ac:dyDescent="0.45">
      <c r="A25" s="4"/>
      <c r="B25" s="4"/>
      <c r="C25" s="4"/>
      <c r="D25" s="4"/>
      <c r="E25" s="4"/>
      <c r="F25" s="106"/>
      <c r="G25" s="43">
        <f t="shared" ca="1" si="0"/>
        <v>0</v>
      </c>
      <c r="H25" s="4"/>
      <c r="I25" s="4"/>
      <c r="J25" s="4"/>
    </row>
    <row r="26" spans="1:10" x14ac:dyDescent="0.45">
      <c r="A26" s="5"/>
      <c r="B26" s="5"/>
      <c r="C26" s="5"/>
      <c r="D26" s="5"/>
      <c r="E26" s="5"/>
      <c r="F26" s="105"/>
      <c r="G26" s="40">
        <f t="shared" ca="1" si="0"/>
        <v>0</v>
      </c>
      <c r="H26" s="5"/>
      <c r="I26" s="5"/>
      <c r="J26" s="5"/>
    </row>
    <row r="27" spans="1:10" x14ac:dyDescent="0.45">
      <c r="A27" s="4"/>
      <c r="B27" s="4"/>
      <c r="C27" s="4"/>
      <c r="D27" s="4"/>
      <c r="E27" s="4"/>
      <c r="F27" s="106"/>
      <c r="G27" s="43">
        <f t="shared" ca="1" si="0"/>
        <v>0</v>
      </c>
      <c r="H27" s="4"/>
      <c r="I27" s="4"/>
      <c r="J27" s="4"/>
    </row>
    <row r="28" spans="1:10" x14ac:dyDescent="0.45">
      <c r="A28" s="5"/>
      <c r="B28" s="5"/>
      <c r="C28" s="5"/>
      <c r="D28" s="5"/>
      <c r="E28" s="5"/>
      <c r="F28" s="105"/>
      <c r="G28" s="40">
        <f t="shared" ca="1" si="0"/>
        <v>0</v>
      </c>
      <c r="H28" s="5"/>
      <c r="I28" s="5"/>
      <c r="J28" s="5"/>
    </row>
    <row r="29" spans="1:10" x14ac:dyDescent="0.45">
      <c r="A29" s="4"/>
      <c r="B29" s="4"/>
      <c r="C29" s="4"/>
      <c r="D29" s="4"/>
      <c r="E29" s="4"/>
      <c r="F29" s="106"/>
      <c r="G29" s="43">
        <f t="shared" ca="1" si="0"/>
        <v>0</v>
      </c>
      <c r="H29" s="4"/>
      <c r="I29" s="4"/>
      <c r="J29" s="4"/>
    </row>
    <row r="31" spans="1:10" ht="14.65" thickBot="1" x14ac:dyDescent="0.5"/>
    <row r="32" spans="1:10" ht="22.05" customHeight="1" thickTop="1" thickBot="1" x14ac:dyDescent="0.5">
      <c r="A32" s="76" t="s">
        <v>813</v>
      </c>
      <c r="B32" s="82"/>
      <c r="C32" s="82"/>
      <c r="D32" s="82"/>
      <c r="E32" s="82"/>
      <c r="F32" s="83"/>
    </row>
    <row r="33" spans="1:6" ht="26.65" thickTop="1" x14ac:dyDescent="0.45">
      <c r="A33" s="22" t="s">
        <v>673</v>
      </c>
      <c r="B33" s="22" t="s">
        <v>674</v>
      </c>
      <c r="C33" s="22" t="s">
        <v>675</v>
      </c>
      <c r="D33" s="22" t="s">
        <v>676</v>
      </c>
      <c r="E33" s="22" t="s">
        <v>677</v>
      </c>
      <c r="F33" s="22" t="s">
        <v>79</v>
      </c>
    </row>
    <row r="34" spans="1:6" ht="23.25" x14ac:dyDescent="0.45">
      <c r="A34" s="36" t="s">
        <v>814</v>
      </c>
      <c r="B34" s="36" t="s">
        <v>678</v>
      </c>
      <c r="C34" s="36" t="s">
        <v>65</v>
      </c>
      <c r="D34" s="36" t="s">
        <v>679</v>
      </c>
      <c r="E34" s="36" t="s">
        <v>680</v>
      </c>
      <c r="F34" s="36" t="s">
        <v>681</v>
      </c>
    </row>
    <row r="35" spans="1:6" ht="23.25" x14ac:dyDescent="0.45">
      <c r="A35" s="35" t="s">
        <v>682</v>
      </c>
      <c r="B35" s="35" t="s">
        <v>683</v>
      </c>
      <c r="C35" s="35" t="s">
        <v>684</v>
      </c>
      <c r="D35" s="35" t="s">
        <v>685</v>
      </c>
      <c r="E35" s="35" t="s">
        <v>686</v>
      </c>
      <c r="F35" s="35" t="s">
        <v>687</v>
      </c>
    </row>
    <row r="36" spans="1:6" ht="34.9" x14ac:dyDescent="0.45">
      <c r="A36" s="36" t="s">
        <v>688</v>
      </c>
      <c r="B36" s="36" t="s">
        <v>689</v>
      </c>
      <c r="C36" s="36" t="s">
        <v>690</v>
      </c>
      <c r="D36" s="36" t="s">
        <v>65</v>
      </c>
      <c r="E36" s="36" t="s">
        <v>691</v>
      </c>
      <c r="F36" s="36" t="s">
        <v>692</v>
      </c>
    </row>
    <row r="37" spans="1:6" ht="23.25" x14ac:dyDescent="0.45">
      <c r="A37" s="35" t="s">
        <v>693</v>
      </c>
      <c r="B37" s="35" t="s">
        <v>694</v>
      </c>
      <c r="C37" s="35" t="s">
        <v>65</v>
      </c>
      <c r="D37" s="35" t="s">
        <v>669</v>
      </c>
      <c r="E37" s="35" t="s">
        <v>691</v>
      </c>
      <c r="F37" s="35" t="s">
        <v>695</v>
      </c>
    </row>
    <row r="38" spans="1:6" ht="23.25" x14ac:dyDescent="0.45">
      <c r="A38" s="36" t="s">
        <v>696</v>
      </c>
      <c r="B38" s="36" t="s">
        <v>697</v>
      </c>
      <c r="C38" s="36" t="s">
        <v>698</v>
      </c>
      <c r="D38" s="36" t="s">
        <v>347</v>
      </c>
      <c r="E38" s="36" t="s">
        <v>686</v>
      </c>
      <c r="F38" s="36"/>
    </row>
    <row r="39" spans="1:6" ht="23.25" x14ac:dyDescent="0.45">
      <c r="A39" s="35" t="s">
        <v>699</v>
      </c>
      <c r="B39" s="35" t="s">
        <v>700</v>
      </c>
      <c r="C39" s="35" t="s">
        <v>701</v>
      </c>
      <c r="D39" s="35" t="s">
        <v>669</v>
      </c>
      <c r="E39" s="35" t="s">
        <v>686</v>
      </c>
      <c r="F39" s="35"/>
    </row>
  </sheetData>
  <mergeCells count="4">
    <mergeCell ref="A32:F32"/>
    <mergeCell ref="A16:J16"/>
    <mergeCell ref="A1:E1"/>
    <mergeCell ref="A2:E2"/>
  </mergeCells>
  <dataValidations count="3">
    <dataValidation type="list" allowBlank="1" showInputMessage="1" showErrorMessage="1" sqref="E4:E14" xr:uid="{E0DEBFEA-2CCD-4424-AE81-37C1176ADF23}">
      <formula1>"Draft, Under Review, Approved, Superseded"</formula1>
    </dataValidation>
    <dataValidation type="list" allowBlank="1" showInputMessage="1" showErrorMessage="1" sqref="F18:F29" xr:uid="{2AAFECF6-42EC-4272-8F05-10B95DDA607F}">
      <formula1>"CTO, CISO, IT Director, Head of Infrastructure"</formula1>
    </dataValidation>
    <dataValidation type="list" allowBlank="1" showInputMessage="1" showErrorMessage="1" sqref="I18:I29" xr:uid="{AC8F3ED3-1422-4CA3-9C71-38DB23E3AC54}">
      <formula1>"Annual Review, Post-incident (major P1), Significant Infra Change, Regulatory Requirement"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D961F5-B188-47B7-BA37-5EC0D2A8E307}">
          <x14:formula1>
            <xm:f>'Service Register'!$A$3:$A$100</xm:f>
          </x14:formula1>
          <xm:sqref>A18:A29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"/>
  <sheetViews>
    <sheetView showGridLines="0" topLeftCell="M1" workbookViewId="0">
      <pane ySplit="2" topLeftCell="A3" activePane="bottomLeft" state="frozen"/>
      <selection pane="bottomLeft" activeCell="Q6" sqref="Q6"/>
    </sheetView>
  </sheetViews>
  <sheetFormatPr defaultRowHeight="14.25" x14ac:dyDescent="0.45"/>
  <cols>
    <col min="1" max="1" width="12" customWidth="1"/>
    <col min="2" max="2" width="28" customWidth="1"/>
    <col min="3" max="3" width="14" customWidth="1"/>
    <col min="4" max="4" width="20" customWidth="1"/>
    <col min="5" max="5" width="18" customWidth="1"/>
    <col min="6" max="6" width="20" customWidth="1"/>
    <col min="7" max="7" width="18" customWidth="1"/>
    <col min="8" max="9" width="14" customWidth="1"/>
    <col min="10" max="11" width="24" customWidth="1"/>
    <col min="12" max="12" width="18" customWidth="1"/>
    <col min="13" max="15" width="21.9296875" customWidth="1"/>
    <col min="16" max="16" width="14.9296875" customWidth="1"/>
    <col min="17" max="17" width="22" customWidth="1"/>
    <col min="18" max="18" width="16" customWidth="1"/>
    <col min="19" max="19" width="16.3984375" customWidth="1"/>
    <col min="20" max="20" width="28" customWidth="1"/>
  </cols>
  <sheetData>
    <row r="1" spans="1:20" ht="40.15" customHeight="1" thickBot="1" x14ac:dyDescent="0.5">
      <c r="A1" s="73" t="s">
        <v>724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5"/>
    </row>
    <row r="2" spans="1:20" s="8" customFormat="1" ht="23.25" x14ac:dyDescent="0.35">
      <c r="A2" s="15" t="s">
        <v>62</v>
      </c>
      <c r="B2" s="15" t="s">
        <v>63</v>
      </c>
      <c r="C2" s="15" t="s">
        <v>64</v>
      </c>
      <c r="D2" s="15" t="s">
        <v>65</v>
      </c>
      <c r="E2" s="15" t="s">
        <v>66</v>
      </c>
      <c r="F2" s="15" t="s">
        <v>67</v>
      </c>
      <c r="G2" s="15" t="s">
        <v>68</v>
      </c>
      <c r="H2" s="15" t="s">
        <v>69</v>
      </c>
      <c r="I2" s="15" t="s">
        <v>70</v>
      </c>
      <c r="J2" s="15" t="s">
        <v>71</v>
      </c>
      <c r="K2" s="15" t="s">
        <v>72</v>
      </c>
      <c r="L2" s="15" t="s">
        <v>73</v>
      </c>
      <c r="M2" s="15" t="s">
        <v>74</v>
      </c>
      <c r="N2" s="15" t="s">
        <v>718</v>
      </c>
      <c r="O2" s="15" t="s">
        <v>720</v>
      </c>
      <c r="P2" s="15" t="s">
        <v>75</v>
      </c>
      <c r="Q2" s="15" t="s">
        <v>76</v>
      </c>
      <c r="R2" s="15" t="s">
        <v>77</v>
      </c>
      <c r="S2" s="15" t="s">
        <v>78</v>
      </c>
      <c r="T2" s="15" t="s">
        <v>79</v>
      </c>
    </row>
    <row r="3" spans="1:20" s="8" customFormat="1" ht="11.65" x14ac:dyDescent="0.35">
      <c r="A3" s="110" t="s">
        <v>80</v>
      </c>
      <c r="B3" s="110" t="s">
        <v>81</v>
      </c>
      <c r="C3" s="110" t="s">
        <v>82</v>
      </c>
      <c r="D3" s="110" t="s">
        <v>83</v>
      </c>
      <c r="E3" s="110" t="s">
        <v>84</v>
      </c>
      <c r="F3" s="110" t="s">
        <v>85</v>
      </c>
      <c r="G3" s="110" t="s">
        <v>716</v>
      </c>
      <c r="H3" s="110" t="s">
        <v>86</v>
      </c>
      <c r="I3" s="110" t="s">
        <v>86</v>
      </c>
      <c r="J3" s="110" t="s">
        <v>87</v>
      </c>
      <c r="K3" s="110" t="s">
        <v>88</v>
      </c>
      <c r="L3" s="110">
        <v>70</v>
      </c>
      <c r="M3" s="110">
        <f>IF(OR(ISBLANK(L3), NOT(ISNUMBER(L3))), "", ROUND((1 - (L3/100)) * 60 * 24 * 30, 0))</f>
        <v>12960</v>
      </c>
      <c r="N3" s="110" t="s">
        <v>721</v>
      </c>
      <c r="O3" s="110"/>
      <c r="P3" s="110" t="s">
        <v>90</v>
      </c>
      <c r="Q3" s="110" t="s">
        <v>812</v>
      </c>
      <c r="R3" s="110" t="s">
        <v>91</v>
      </c>
      <c r="S3" s="110" t="s">
        <v>92</v>
      </c>
      <c r="T3" s="110" t="s">
        <v>93</v>
      </c>
    </row>
    <row r="4" spans="1:20" s="8" customFormat="1" ht="11.65" x14ac:dyDescent="0.35">
      <c r="A4" s="112" t="s">
        <v>94</v>
      </c>
      <c r="B4" s="112" t="s">
        <v>95</v>
      </c>
      <c r="C4" s="112" t="s">
        <v>96</v>
      </c>
      <c r="D4" s="112" t="s">
        <v>97</v>
      </c>
      <c r="E4" s="112" t="s">
        <v>98</v>
      </c>
      <c r="F4" s="112" t="s">
        <v>99</v>
      </c>
      <c r="G4" s="112" t="s">
        <v>815</v>
      </c>
      <c r="H4" s="112" t="s">
        <v>86</v>
      </c>
      <c r="I4" s="112" t="s">
        <v>86</v>
      </c>
      <c r="J4" s="112" t="s">
        <v>100</v>
      </c>
      <c r="K4" s="112" t="s">
        <v>101</v>
      </c>
      <c r="L4" s="112">
        <v>80</v>
      </c>
      <c r="M4" s="112">
        <f t="shared" ref="M4:M25" si="0">IF(OR(ISBLANK(L4), NOT(ISNUMBER(L4))), "", ROUND((1 - (L4/100)) * 60 * 24 * 30, 0))</f>
        <v>8640</v>
      </c>
      <c r="N4" s="112" t="s">
        <v>722</v>
      </c>
      <c r="O4" s="112"/>
      <c r="P4" s="112" t="s">
        <v>90</v>
      </c>
      <c r="Q4" s="112" t="s">
        <v>812</v>
      </c>
      <c r="R4" s="112" t="s">
        <v>91</v>
      </c>
      <c r="S4" s="112" t="s">
        <v>92</v>
      </c>
      <c r="T4" s="112"/>
    </row>
    <row r="5" spans="1:20" s="8" customFormat="1" ht="11.65" x14ac:dyDescent="0.35">
      <c r="A5" s="110" t="s">
        <v>103</v>
      </c>
      <c r="B5" s="110" t="s">
        <v>104</v>
      </c>
      <c r="C5" s="110" t="s">
        <v>105</v>
      </c>
      <c r="D5" s="110" t="s">
        <v>106</v>
      </c>
      <c r="E5" s="110" t="s">
        <v>107</v>
      </c>
      <c r="F5" s="110" t="s">
        <v>108</v>
      </c>
      <c r="G5" s="110" t="s">
        <v>717</v>
      </c>
      <c r="H5" s="110" t="s">
        <v>86</v>
      </c>
      <c r="I5" s="110" t="s">
        <v>109</v>
      </c>
      <c r="J5" s="110" t="s">
        <v>110</v>
      </c>
      <c r="K5" s="110"/>
      <c r="L5" s="110">
        <v>99</v>
      </c>
      <c r="M5" s="111">
        <f t="shared" si="0"/>
        <v>432</v>
      </c>
      <c r="N5" s="111" t="s">
        <v>719</v>
      </c>
      <c r="O5" s="111"/>
      <c r="P5" s="110" t="s">
        <v>90</v>
      </c>
      <c r="Q5" s="110" t="s">
        <v>812</v>
      </c>
      <c r="R5" s="110" t="s">
        <v>111</v>
      </c>
      <c r="S5" s="110" t="s">
        <v>92</v>
      </c>
      <c r="T5" s="110"/>
    </row>
    <row r="6" spans="1:20" x14ac:dyDescent="0.45">
      <c r="A6" s="91"/>
      <c r="B6" s="1"/>
      <c r="C6" s="1"/>
      <c r="D6" s="1"/>
      <c r="E6" s="1"/>
      <c r="F6" s="1"/>
      <c r="G6" s="1"/>
      <c r="H6" s="1"/>
      <c r="I6" s="1"/>
      <c r="J6" s="1"/>
      <c r="K6" s="1"/>
      <c r="L6" s="16"/>
      <c r="M6" s="107" t="str">
        <f t="shared" si="0"/>
        <v/>
      </c>
      <c r="N6" s="107"/>
      <c r="O6" s="107"/>
      <c r="P6" s="18"/>
      <c r="Q6" s="1"/>
      <c r="R6" s="1"/>
      <c r="S6" s="1"/>
      <c r="T6" s="1"/>
    </row>
    <row r="7" spans="1:20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7"/>
      <c r="M7" s="20" t="str">
        <f t="shared" si="0"/>
        <v/>
      </c>
      <c r="N7" s="20"/>
      <c r="O7" s="20"/>
      <c r="P7" s="19"/>
      <c r="Q7" s="2"/>
      <c r="R7" s="2"/>
      <c r="S7" s="2"/>
      <c r="T7" s="2"/>
    </row>
    <row r="8" spans="1:20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6"/>
      <c r="M8" s="107" t="str">
        <f t="shared" si="0"/>
        <v/>
      </c>
      <c r="N8" s="107"/>
      <c r="O8" s="107"/>
      <c r="P8" s="18"/>
      <c r="Q8" s="1"/>
      <c r="R8" s="1"/>
      <c r="S8" s="1"/>
      <c r="T8" s="1"/>
    </row>
    <row r="9" spans="1:20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7"/>
      <c r="M9" s="20" t="str">
        <f t="shared" si="0"/>
        <v/>
      </c>
      <c r="N9" s="20"/>
      <c r="O9" s="20"/>
      <c r="P9" s="19"/>
      <c r="Q9" s="2"/>
      <c r="R9" s="2"/>
      <c r="S9" s="2"/>
      <c r="T9" s="2"/>
    </row>
    <row r="10" spans="1:20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6"/>
      <c r="M10" s="107" t="str">
        <f t="shared" si="0"/>
        <v/>
      </c>
      <c r="N10" s="107"/>
      <c r="O10" s="107"/>
      <c r="P10" s="18"/>
      <c r="Q10" s="1"/>
      <c r="R10" s="1"/>
      <c r="S10" s="1"/>
      <c r="T10" s="1"/>
    </row>
    <row r="11" spans="1:20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7"/>
      <c r="M11" s="20" t="str">
        <f t="shared" si="0"/>
        <v/>
      </c>
      <c r="N11" s="20"/>
      <c r="O11" s="20"/>
      <c r="P11" s="19"/>
      <c r="Q11" s="2"/>
      <c r="R11" s="2"/>
      <c r="S11" s="2"/>
      <c r="T11" s="2"/>
    </row>
    <row r="12" spans="1:20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6"/>
      <c r="M12" s="107" t="str">
        <f t="shared" si="0"/>
        <v/>
      </c>
      <c r="N12" s="107"/>
      <c r="O12" s="107"/>
      <c r="P12" s="18"/>
      <c r="Q12" s="1"/>
      <c r="R12" s="1"/>
      <c r="S12" s="1"/>
      <c r="T12" s="1"/>
    </row>
    <row r="13" spans="1:20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7"/>
      <c r="M13" s="20" t="str">
        <f t="shared" si="0"/>
        <v/>
      </c>
      <c r="N13" s="20"/>
      <c r="O13" s="20"/>
      <c r="P13" s="19"/>
      <c r="Q13" s="2"/>
      <c r="R13" s="2"/>
      <c r="S13" s="2"/>
      <c r="T13" s="2"/>
    </row>
    <row r="14" spans="1:20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6"/>
      <c r="M14" s="107" t="str">
        <f t="shared" si="0"/>
        <v/>
      </c>
      <c r="N14" s="107"/>
      <c r="O14" s="107"/>
      <c r="P14" s="18"/>
      <c r="Q14" s="1"/>
      <c r="R14" s="1"/>
      <c r="S14" s="1"/>
      <c r="T14" s="1"/>
    </row>
    <row r="15" spans="1:20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7"/>
      <c r="M15" s="20" t="str">
        <f t="shared" si="0"/>
        <v/>
      </c>
      <c r="N15" s="20"/>
      <c r="O15" s="20"/>
      <c r="P15" s="19"/>
      <c r="Q15" s="2"/>
      <c r="R15" s="2"/>
      <c r="S15" s="2"/>
      <c r="T15" s="2"/>
    </row>
    <row r="16" spans="1:20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09"/>
      <c r="M16" s="107" t="str">
        <f t="shared" si="0"/>
        <v/>
      </c>
      <c r="N16" s="107"/>
      <c r="O16" s="107"/>
      <c r="P16" s="18"/>
      <c r="Q16" s="1"/>
      <c r="R16" s="1"/>
      <c r="S16" s="1"/>
      <c r="T16" s="1"/>
    </row>
    <row r="17" spans="1:20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7"/>
      <c r="M17" s="20" t="str">
        <f t="shared" si="0"/>
        <v/>
      </c>
      <c r="N17" s="20"/>
      <c r="O17" s="20"/>
      <c r="P17" s="19"/>
      <c r="Q17" s="2"/>
      <c r="R17" s="2"/>
      <c r="S17" s="2"/>
      <c r="T17" s="2"/>
    </row>
    <row r="18" spans="1:2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09"/>
      <c r="M18" s="107" t="str">
        <f t="shared" si="0"/>
        <v/>
      </c>
      <c r="N18" s="107"/>
      <c r="O18" s="107"/>
      <c r="P18" s="108"/>
      <c r="Q18" s="1"/>
      <c r="R18" s="1"/>
      <c r="S18" s="1"/>
      <c r="T18" s="1"/>
    </row>
    <row r="19" spans="1:20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7"/>
      <c r="M19" s="20" t="str">
        <f t="shared" si="0"/>
        <v/>
      </c>
      <c r="N19" s="20"/>
      <c r="O19" s="20"/>
      <c r="P19" s="19"/>
      <c r="Q19" s="2"/>
      <c r="R19" s="2"/>
      <c r="S19" s="2"/>
      <c r="T19" s="2"/>
    </row>
    <row r="20" spans="1:20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6"/>
      <c r="M20" s="107" t="str">
        <f t="shared" si="0"/>
        <v/>
      </c>
      <c r="N20" s="107"/>
      <c r="O20" s="107"/>
      <c r="P20" s="108"/>
      <c r="Q20" s="1"/>
      <c r="R20" s="1"/>
      <c r="S20" s="1"/>
      <c r="T20" s="1"/>
    </row>
    <row r="21" spans="1:20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7"/>
      <c r="M21" s="20" t="str">
        <f t="shared" si="0"/>
        <v/>
      </c>
      <c r="N21" s="20"/>
      <c r="O21" s="20"/>
      <c r="P21" s="19"/>
      <c r="Q21" s="2"/>
      <c r="R21" s="2"/>
      <c r="S21" s="2"/>
      <c r="T21" s="2"/>
    </row>
    <row r="22" spans="1:20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/>
      <c r="M22" s="107" t="str">
        <f t="shared" si="0"/>
        <v/>
      </c>
      <c r="N22" s="107"/>
      <c r="O22" s="107"/>
      <c r="P22" s="18"/>
      <c r="Q22" s="1"/>
      <c r="R22" s="1"/>
      <c r="S22" s="1"/>
      <c r="T22" s="1"/>
    </row>
    <row r="23" spans="1:20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7"/>
      <c r="M23" s="20" t="str">
        <f t="shared" si="0"/>
        <v/>
      </c>
      <c r="N23" s="20"/>
      <c r="O23" s="20"/>
      <c r="P23" s="19"/>
      <c r="Q23" s="2"/>
      <c r="R23" s="2"/>
      <c r="S23" s="2"/>
      <c r="T23" s="2"/>
    </row>
    <row r="24" spans="1:20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6"/>
      <c r="M24" s="107" t="str">
        <f t="shared" si="0"/>
        <v/>
      </c>
      <c r="N24" s="107"/>
      <c r="O24" s="107"/>
      <c r="P24" s="108"/>
      <c r="Q24" s="1"/>
      <c r="R24" s="1"/>
      <c r="S24" s="1"/>
      <c r="T24" s="1"/>
    </row>
    <row r="25" spans="1:20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7"/>
      <c r="M25" s="20" t="str">
        <f t="shared" si="0"/>
        <v/>
      </c>
      <c r="N25" s="20"/>
      <c r="O25" s="20"/>
      <c r="P25" s="19"/>
      <c r="Q25" s="2"/>
      <c r="R25" s="2"/>
      <c r="S25" s="2"/>
      <c r="T25" s="2"/>
    </row>
  </sheetData>
  <mergeCells count="1">
    <mergeCell ref="A1:T1"/>
  </mergeCells>
  <dataValidations count="6">
    <dataValidation type="list" allowBlank="1" sqref="G4 G6:G100" xr:uid="{00000000-0002-0000-0100-000000000000}">
      <formula1>"Tier 1 – Mission Critical,Tier 2 – Business Critical,Tier 3 – Standard"</formula1>
    </dataValidation>
    <dataValidation type="list" allowBlank="1" sqref="F3:F100" xr:uid="{00000000-0002-0000-0100-000001000000}">
      <formula1>"IaaS / Cloud,PaaS / Cloud,SaaS / Cloud,Telco / Core,Fintech / Core,Enterprise / IT,Hybrid,MSP"</formula1>
    </dataValidation>
    <dataValidation type="list" allowBlank="1" sqref="H3:I100" xr:uid="{00000000-0002-0000-0100-000002000000}">
      <formula1>"Yes,No"</formula1>
    </dataValidation>
    <dataValidation type="list" allowBlank="1" sqref="R3:R100" xr:uid="{00000000-0002-0000-0100-000003000000}">
      <formula1>"Draft,Under Review,Approved"</formula1>
    </dataValidation>
    <dataValidation type="list" allowBlank="1" sqref="G3 G5" xr:uid="{33A118BE-8C31-4AD4-93FE-18C888E70C8E}">
      <formula1>"Tier 1-(Mission Critical),Tier 2-(Business Critical),Tier 3-(Standard)"</formula1>
    </dataValidation>
    <dataValidation type="list" allowBlank="1" showInputMessage="1" showErrorMessage="1" sqref="N3:N25" xr:uid="{BC30D80A-D53D-43F8-A014-15E1CECEC397}">
      <formula1>"Relational, NoSQL, Cache, Ephemeral, None"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showGridLines="0" zoomScale="90" zoomScaleNormal="90" workbookViewId="0">
      <pane ySplit="1" topLeftCell="A29" activePane="bottomLeft" state="frozen"/>
      <selection pane="bottomLeft" activeCell="E44" sqref="E44"/>
    </sheetView>
  </sheetViews>
  <sheetFormatPr defaultRowHeight="14.25" x14ac:dyDescent="0.45"/>
  <cols>
    <col min="1" max="1" width="12" customWidth="1"/>
    <col min="2" max="2" width="24" customWidth="1"/>
    <col min="3" max="3" width="22" customWidth="1"/>
    <col min="4" max="5" width="30" customWidth="1"/>
    <col min="6" max="6" width="22" customWidth="1"/>
    <col min="7" max="7" width="20" customWidth="1"/>
    <col min="8" max="8" width="30" customWidth="1"/>
    <col min="9" max="9" width="25.53125" customWidth="1"/>
    <col min="10" max="10" width="30" customWidth="1"/>
    <col min="11" max="11" width="20" customWidth="1"/>
    <col min="12" max="12" width="16" customWidth="1"/>
    <col min="13" max="13" width="20" customWidth="1"/>
    <col min="14" max="14" width="14" customWidth="1"/>
  </cols>
  <sheetData>
    <row r="1" spans="1:14" s="21" customFormat="1" ht="41.35" customHeight="1" thickBot="1" x14ac:dyDescent="0.5">
      <c r="A1" s="79" t="s">
        <v>723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22.05" customHeight="1" thickTop="1" thickBot="1" x14ac:dyDescent="0.5">
      <c r="A2" s="76" t="s">
        <v>725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4" s="23" customFormat="1" ht="15" thickTop="1" thickBot="1" x14ac:dyDescent="0.5">
      <c r="A3" s="27" t="s">
        <v>62</v>
      </c>
      <c r="B3" s="28" t="s">
        <v>112</v>
      </c>
      <c r="C3" s="28" t="s">
        <v>113</v>
      </c>
      <c r="D3" s="28" t="s">
        <v>114</v>
      </c>
      <c r="E3" s="28" t="s">
        <v>115</v>
      </c>
      <c r="F3" s="28" t="s">
        <v>116</v>
      </c>
      <c r="G3" s="28" t="s">
        <v>117</v>
      </c>
      <c r="H3" s="28" t="s">
        <v>118</v>
      </c>
      <c r="I3" s="28" t="s">
        <v>119</v>
      </c>
      <c r="J3" s="28" t="s">
        <v>120</v>
      </c>
      <c r="K3" s="28" t="s">
        <v>121</v>
      </c>
      <c r="L3" s="28" t="s">
        <v>122</v>
      </c>
      <c r="M3" s="28" t="s">
        <v>123</v>
      </c>
      <c r="N3" s="29" t="s">
        <v>124</v>
      </c>
    </row>
    <row r="4" spans="1:14" ht="23.25" x14ac:dyDescent="0.45">
      <c r="A4" s="113" t="s">
        <v>80</v>
      </c>
      <c r="B4" s="113" t="s">
        <v>125</v>
      </c>
      <c r="C4" s="114" t="s">
        <v>727</v>
      </c>
      <c r="D4" s="113" t="s">
        <v>126</v>
      </c>
      <c r="E4" s="113" t="s">
        <v>127</v>
      </c>
      <c r="F4" s="113" t="s">
        <v>128</v>
      </c>
      <c r="G4" s="113" t="s">
        <v>129</v>
      </c>
      <c r="H4" s="113" t="s">
        <v>130</v>
      </c>
      <c r="I4" s="114" t="s">
        <v>728</v>
      </c>
      <c r="J4" s="113" t="s">
        <v>131</v>
      </c>
      <c r="K4" s="113" t="s">
        <v>132</v>
      </c>
      <c r="L4" s="114" t="s">
        <v>731</v>
      </c>
      <c r="M4" s="113" t="s">
        <v>133</v>
      </c>
      <c r="N4" s="113" t="s">
        <v>134</v>
      </c>
    </row>
    <row r="5" spans="1:14" x14ac:dyDescent="0.45">
      <c r="A5" s="43" t="s">
        <v>94</v>
      </c>
      <c r="B5" s="43" t="s">
        <v>135</v>
      </c>
      <c r="C5" s="43" t="s">
        <v>136</v>
      </c>
      <c r="D5" s="43" t="s">
        <v>137</v>
      </c>
      <c r="E5" s="43" t="s">
        <v>127</v>
      </c>
      <c r="F5" s="43" t="s">
        <v>128</v>
      </c>
      <c r="G5" s="43" t="s">
        <v>138</v>
      </c>
      <c r="H5" s="43" t="s">
        <v>139</v>
      </c>
      <c r="I5" s="44" t="s">
        <v>729</v>
      </c>
      <c r="J5" s="43" t="s">
        <v>140</v>
      </c>
      <c r="K5" s="43" t="s">
        <v>141</v>
      </c>
      <c r="L5" s="43" t="s">
        <v>86</v>
      </c>
      <c r="M5" s="43" t="s">
        <v>142</v>
      </c>
      <c r="N5" s="43" t="s">
        <v>143</v>
      </c>
    </row>
    <row r="6" spans="1:14" x14ac:dyDescent="0.45">
      <c r="A6" s="40" t="s">
        <v>740</v>
      </c>
      <c r="B6" s="41" t="s">
        <v>726</v>
      </c>
      <c r="C6" s="40" t="s">
        <v>144</v>
      </c>
      <c r="D6" s="40" t="s">
        <v>145</v>
      </c>
      <c r="E6" s="40" t="s">
        <v>127</v>
      </c>
      <c r="F6" s="40" t="s">
        <v>128</v>
      </c>
      <c r="G6" s="40" t="s">
        <v>146</v>
      </c>
      <c r="H6" s="40" t="s">
        <v>147</v>
      </c>
      <c r="I6" s="41" t="s">
        <v>730</v>
      </c>
      <c r="J6" s="40" t="s">
        <v>148</v>
      </c>
      <c r="K6" s="40" t="s">
        <v>149</v>
      </c>
      <c r="L6" s="40" t="s">
        <v>86</v>
      </c>
      <c r="M6" s="40" t="s">
        <v>150</v>
      </c>
      <c r="N6" s="40" t="s">
        <v>151</v>
      </c>
    </row>
    <row r="7" spans="1:14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4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65" thickBot="1" x14ac:dyDescent="0.5">
      <c r="D22" s="26"/>
    </row>
    <row r="23" spans="1:14" ht="22.05" customHeight="1" thickTop="1" thickBot="1" x14ac:dyDescent="0.5">
      <c r="A23" s="76" t="s">
        <v>732</v>
      </c>
      <c r="B23" s="82"/>
      <c r="C23" s="82"/>
      <c r="D23" s="82"/>
      <c r="E23" s="82"/>
      <c r="F23" s="82"/>
      <c r="G23" s="82"/>
      <c r="H23" s="82"/>
      <c r="I23" s="82"/>
      <c r="J23" s="83"/>
      <c r="K23" s="25"/>
      <c r="L23" s="25"/>
      <c r="M23" s="25"/>
      <c r="N23" s="25"/>
    </row>
    <row r="24" spans="1:14" ht="14.65" thickTop="1" x14ac:dyDescent="0.45">
      <c r="A24" s="22" t="s">
        <v>62</v>
      </c>
      <c r="B24" s="22" t="s">
        <v>152</v>
      </c>
      <c r="C24" s="22" t="s">
        <v>153</v>
      </c>
      <c r="D24" s="22" t="s">
        <v>154</v>
      </c>
      <c r="E24" s="22" t="s">
        <v>118</v>
      </c>
      <c r="F24" s="22" t="s">
        <v>155</v>
      </c>
      <c r="G24" s="22" t="s">
        <v>156</v>
      </c>
      <c r="H24" s="22" t="s">
        <v>120</v>
      </c>
      <c r="I24" s="22" t="s">
        <v>157</v>
      </c>
      <c r="J24" s="22" t="s">
        <v>79</v>
      </c>
    </row>
    <row r="25" spans="1:14" x14ac:dyDescent="0.45">
      <c r="A25" s="43" t="s">
        <v>80</v>
      </c>
      <c r="B25" s="43" t="s">
        <v>158</v>
      </c>
      <c r="C25" s="43" t="s">
        <v>159</v>
      </c>
      <c r="D25" s="43" t="s">
        <v>160</v>
      </c>
      <c r="E25" s="44" t="s">
        <v>733</v>
      </c>
      <c r="F25" s="43" t="s">
        <v>161</v>
      </c>
      <c r="G25" s="116" t="s">
        <v>735</v>
      </c>
      <c r="H25" s="43" t="s">
        <v>162</v>
      </c>
      <c r="I25" s="43" t="s">
        <v>163</v>
      </c>
      <c r="J25" s="43" t="s">
        <v>164</v>
      </c>
    </row>
    <row r="26" spans="1:14" ht="23.25" x14ac:dyDescent="0.45">
      <c r="A26" s="40" t="s">
        <v>80</v>
      </c>
      <c r="B26" s="40" t="s">
        <v>165</v>
      </c>
      <c r="C26" s="40" t="s">
        <v>166</v>
      </c>
      <c r="D26" s="40" t="s">
        <v>160</v>
      </c>
      <c r="E26" s="41" t="s">
        <v>734</v>
      </c>
      <c r="F26" s="40" t="s">
        <v>167</v>
      </c>
      <c r="G26" s="115">
        <v>44105</v>
      </c>
      <c r="H26" s="40" t="s">
        <v>168</v>
      </c>
      <c r="I26" s="40" t="s">
        <v>169</v>
      </c>
      <c r="J26" s="40"/>
    </row>
    <row r="27" spans="1:14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4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4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4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4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4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2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2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2" ht="14.65" thickBot="1" x14ac:dyDescent="0.5"/>
    <row r="38" spans="1:12" ht="22.05" customHeight="1" thickTop="1" thickBot="1" x14ac:dyDescent="0.5">
      <c r="A38" s="76" t="s">
        <v>736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3"/>
    </row>
    <row r="39" spans="1:12" ht="14.65" thickTop="1" x14ac:dyDescent="0.45">
      <c r="A39" s="22" t="s">
        <v>62</v>
      </c>
      <c r="B39" s="22" t="s">
        <v>170</v>
      </c>
      <c r="C39" s="22" t="s">
        <v>171</v>
      </c>
      <c r="D39" s="22" t="s">
        <v>172</v>
      </c>
      <c r="E39" s="22" t="s">
        <v>173</v>
      </c>
      <c r="F39" s="22" t="s">
        <v>174</v>
      </c>
      <c r="G39" s="22" t="s">
        <v>175</v>
      </c>
      <c r="H39" s="22" t="s">
        <v>176</v>
      </c>
      <c r="I39" s="22" t="s">
        <v>118</v>
      </c>
      <c r="J39" s="22" t="s">
        <v>177</v>
      </c>
      <c r="K39" s="22" t="s">
        <v>178</v>
      </c>
      <c r="L39" s="22" t="s">
        <v>79</v>
      </c>
    </row>
    <row r="40" spans="1:12" ht="23.25" x14ac:dyDescent="0.45">
      <c r="A40" s="40" t="s">
        <v>80</v>
      </c>
      <c r="B40" s="41" t="s">
        <v>737</v>
      </c>
      <c r="C40" s="40" t="s">
        <v>179</v>
      </c>
      <c r="D40" s="40" t="s">
        <v>180</v>
      </c>
      <c r="E40" s="40" t="s">
        <v>181</v>
      </c>
      <c r="F40" s="40" t="s">
        <v>128</v>
      </c>
      <c r="G40" s="40" t="s">
        <v>182</v>
      </c>
      <c r="H40" s="40" t="s">
        <v>183</v>
      </c>
      <c r="I40" s="41" t="s">
        <v>739</v>
      </c>
      <c r="J40" s="40" t="s">
        <v>184</v>
      </c>
      <c r="K40" s="40" t="s">
        <v>185</v>
      </c>
      <c r="L40" s="40" t="s">
        <v>186</v>
      </c>
    </row>
    <row r="41" spans="1:12" ht="23.25" x14ac:dyDescent="0.45">
      <c r="A41" s="43" t="s">
        <v>94</v>
      </c>
      <c r="B41" s="43" t="s">
        <v>187</v>
      </c>
      <c r="C41" s="43" t="s">
        <v>188</v>
      </c>
      <c r="D41" s="43" t="s">
        <v>189</v>
      </c>
      <c r="E41" s="43" t="s">
        <v>190</v>
      </c>
      <c r="F41" s="43" t="s">
        <v>128</v>
      </c>
      <c r="G41" s="44" t="s">
        <v>738</v>
      </c>
      <c r="H41" s="43" t="s">
        <v>102</v>
      </c>
      <c r="I41" s="43" t="s">
        <v>191</v>
      </c>
      <c r="J41" s="43" t="s">
        <v>192</v>
      </c>
      <c r="K41" s="43" t="s">
        <v>193</v>
      </c>
      <c r="L41" s="43" t="s">
        <v>194</v>
      </c>
    </row>
    <row r="42" spans="1:12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</sheetData>
  <mergeCells count="4">
    <mergeCell ref="A2:N2"/>
    <mergeCell ref="A1:N1"/>
    <mergeCell ref="A23:J23"/>
    <mergeCell ref="A38:L38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A0121A-2628-4657-858B-06766866B615}">
          <x14:formula1>
            <xm:f>'Service Register'!$A$3:$A$100</xm:f>
          </x14:formula1>
          <xm:sqref>A4:A21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0"/>
  <sheetViews>
    <sheetView showGridLines="0" topLeftCell="F1" zoomScaleNormal="100" workbookViewId="0">
      <pane ySplit="1" topLeftCell="A53" activePane="bottomLeft" state="frozen"/>
      <selection activeCell="C1" sqref="C1"/>
      <selection pane="bottomLeft" activeCell="F58" sqref="F58"/>
    </sheetView>
  </sheetViews>
  <sheetFormatPr defaultRowHeight="14.25" x14ac:dyDescent="0.45"/>
  <cols>
    <col min="1" max="1" width="12" customWidth="1"/>
    <col min="2" max="3" width="24" customWidth="1"/>
    <col min="4" max="4" width="21.46484375" customWidth="1"/>
    <col min="5" max="5" width="16" customWidth="1"/>
    <col min="6" max="6" width="20" customWidth="1"/>
    <col min="7" max="7" width="16" customWidth="1"/>
    <col min="8" max="9" width="30" customWidth="1"/>
    <col min="10" max="12" width="20" customWidth="1"/>
    <col min="13" max="13" width="24" customWidth="1"/>
  </cols>
  <sheetData>
    <row r="1" spans="1:13" ht="47.25" customHeight="1" thickBot="1" x14ac:dyDescent="0.5">
      <c r="A1" s="84" t="s">
        <v>741</v>
      </c>
      <c r="B1" s="84"/>
      <c r="C1" s="84"/>
      <c r="D1" s="84"/>
      <c r="E1" s="84"/>
      <c r="F1" s="84"/>
      <c r="G1" s="84"/>
      <c r="H1" s="84"/>
      <c r="I1" s="84"/>
    </row>
    <row r="2" spans="1:13" ht="22.05" customHeight="1" thickTop="1" thickBot="1" x14ac:dyDescent="0.5">
      <c r="A2" s="85" t="s">
        <v>742</v>
      </c>
      <c r="B2" s="86"/>
      <c r="C2" s="86"/>
      <c r="D2" s="86"/>
      <c r="E2" s="86"/>
      <c r="F2" s="86"/>
      <c r="G2" s="86"/>
      <c r="H2" s="86"/>
      <c r="I2" s="86"/>
    </row>
    <row r="3" spans="1:13" ht="17.25" customHeight="1" thickTop="1" x14ac:dyDescent="0.45">
      <c r="A3" s="30" t="s">
        <v>62</v>
      </c>
      <c r="B3" s="30" t="s">
        <v>195</v>
      </c>
      <c r="C3" s="30" t="s">
        <v>196</v>
      </c>
      <c r="D3" s="30" t="s">
        <v>154</v>
      </c>
      <c r="E3" s="30" t="s">
        <v>197</v>
      </c>
      <c r="F3" s="30" t="s">
        <v>198</v>
      </c>
      <c r="G3" s="30" t="s">
        <v>199</v>
      </c>
      <c r="H3" s="30" t="s">
        <v>118</v>
      </c>
      <c r="I3" s="30" t="s">
        <v>157</v>
      </c>
    </row>
    <row r="4" spans="1:13" x14ac:dyDescent="0.45">
      <c r="A4" s="40" t="s">
        <v>80</v>
      </c>
      <c r="B4" s="40" t="s">
        <v>200</v>
      </c>
      <c r="C4" s="40" t="s">
        <v>201</v>
      </c>
      <c r="D4" s="40" t="s">
        <v>160</v>
      </c>
      <c r="E4" s="40" t="s">
        <v>202</v>
      </c>
      <c r="F4" s="41" t="s">
        <v>203</v>
      </c>
      <c r="G4" s="40" t="s">
        <v>204</v>
      </c>
      <c r="H4" s="40" t="s">
        <v>205</v>
      </c>
      <c r="I4" s="40" t="s">
        <v>163</v>
      </c>
    </row>
    <row r="5" spans="1:13" x14ac:dyDescent="0.45">
      <c r="A5" s="4"/>
      <c r="B5" s="4"/>
      <c r="C5" s="4"/>
      <c r="D5" s="4"/>
      <c r="E5" s="4"/>
      <c r="F5" s="4"/>
      <c r="G5" s="4"/>
      <c r="H5" s="4"/>
      <c r="I5" s="4"/>
    </row>
    <row r="6" spans="1:13" x14ac:dyDescent="0.45">
      <c r="A6" s="5"/>
      <c r="B6" s="5"/>
      <c r="C6" s="5"/>
      <c r="D6" s="5"/>
      <c r="E6" s="5"/>
      <c r="F6" s="5"/>
      <c r="G6" s="5"/>
      <c r="H6" s="5"/>
      <c r="I6" s="5"/>
    </row>
    <row r="7" spans="1:13" x14ac:dyDescent="0.45">
      <c r="A7" s="4"/>
      <c r="B7" s="4"/>
      <c r="C7" s="4"/>
      <c r="D7" s="4"/>
      <c r="E7" s="4"/>
      <c r="F7" s="4"/>
      <c r="G7" s="4"/>
      <c r="H7" s="4"/>
      <c r="I7" s="4"/>
    </row>
    <row r="8" spans="1:13" x14ac:dyDescent="0.45">
      <c r="A8" s="5"/>
      <c r="B8" s="5"/>
      <c r="C8" s="5"/>
      <c r="D8" s="5"/>
      <c r="E8" s="5"/>
      <c r="F8" s="5"/>
      <c r="G8" s="5"/>
      <c r="H8" s="5"/>
      <c r="I8" s="5"/>
    </row>
    <row r="9" spans="1:13" x14ac:dyDescent="0.45">
      <c r="A9" s="4"/>
      <c r="B9" s="4"/>
      <c r="C9" s="4"/>
      <c r="D9" s="4"/>
      <c r="E9" s="4"/>
      <c r="F9" s="4"/>
      <c r="G9" s="4"/>
      <c r="H9" s="4"/>
      <c r="I9" s="4"/>
    </row>
    <row r="10" spans="1:13" x14ac:dyDescent="0.45">
      <c r="A10" s="5"/>
      <c r="B10" s="5"/>
      <c r="C10" s="5"/>
      <c r="D10" s="5"/>
      <c r="E10" s="5"/>
      <c r="F10" s="5"/>
      <c r="G10" s="5"/>
      <c r="H10" s="5"/>
      <c r="I10" s="5"/>
    </row>
    <row r="11" spans="1:13" x14ac:dyDescent="0.45">
      <c r="A11" s="4"/>
      <c r="B11" s="4"/>
      <c r="C11" s="4"/>
      <c r="D11" s="4"/>
      <c r="E11" s="4"/>
      <c r="F11" s="4"/>
      <c r="G11" s="4"/>
      <c r="H11" s="4"/>
      <c r="I11" s="4"/>
    </row>
    <row r="12" spans="1:13" ht="14.65" thickBot="1" x14ac:dyDescent="0.5"/>
    <row r="13" spans="1:13" ht="22.05" customHeight="1" thickTop="1" thickBot="1" x14ac:dyDescent="0.5">
      <c r="A13" s="87" t="s">
        <v>743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</row>
    <row r="14" spans="1:13" ht="26.65" thickTop="1" x14ac:dyDescent="0.45">
      <c r="A14" s="22" t="s">
        <v>62</v>
      </c>
      <c r="B14" s="22" t="s">
        <v>206</v>
      </c>
      <c r="C14" s="22" t="s">
        <v>207</v>
      </c>
      <c r="D14" s="22" t="s">
        <v>196</v>
      </c>
      <c r="E14" s="22" t="s">
        <v>154</v>
      </c>
      <c r="F14" s="22" t="s">
        <v>208</v>
      </c>
      <c r="G14" s="22" t="s">
        <v>209</v>
      </c>
      <c r="H14" s="22" t="s">
        <v>210</v>
      </c>
      <c r="I14" s="22" t="s">
        <v>118</v>
      </c>
      <c r="J14" s="22" t="s">
        <v>211</v>
      </c>
      <c r="K14" s="22" t="s">
        <v>212</v>
      </c>
      <c r="L14" s="22" t="s">
        <v>157</v>
      </c>
      <c r="M14" s="22" t="s">
        <v>79</v>
      </c>
    </row>
    <row r="15" spans="1:13" ht="23.25" x14ac:dyDescent="0.45">
      <c r="A15" s="43" t="s">
        <v>80</v>
      </c>
      <c r="B15" s="43" t="s">
        <v>213</v>
      </c>
      <c r="C15" s="43" t="s">
        <v>214</v>
      </c>
      <c r="D15" s="43" t="s">
        <v>215</v>
      </c>
      <c r="E15" s="43" t="s">
        <v>160</v>
      </c>
      <c r="F15" s="43" t="s">
        <v>216</v>
      </c>
      <c r="G15" s="43" t="s">
        <v>217</v>
      </c>
      <c r="H15" s="43" t="s">
        <v>218</v>
      </c>
      <c r="I15" s="43" t="s">
        <v>219</v>
      </c>
      <c r="J15" s="43" t="s">
        <v>750</v>
      </c>
      <c r="K15" s="43" t="s">
        <v>220</v>
      </c>
      <c r="L15" s="43" t="s">
        <v>221</v>
      </c>
      <c r="M15" s="43"/>
    </row>
    <row r="16" spans="1:13" ht="23.25" x14ac:dyDescent="0.45">
      <c r="A16" s="40" t="s">
        <v>94</v>
      </c>
      <c r="B16" s="40" t="s">
        <v>222</v>
      </c>
      <c r="C16" s="40" t="s">
        <v>223</v>
      </c>
      <c r="D16" s="40">
        <v>3.6</v>
      </c>
      <c r="E16" s="40" t="s">
        <v>160</v>
      </c>
      <c r="F16" s="40" t="s">
        <v>224</v>
      </c>
      <c r="G16" s="40" t="s">
        <v>217</v>
      </c>
      <c r="H16" s="40" t="s">
        <v>218</v>
      </c>
      <c r="I16" s="41" t="s">
        <v>747</v>
      </c>
      <c r="J16" s="40" t="s">
        <v>750</v>
      </c>
      <c r="K16" s="40" t="s">
        <v>225</v>
      </c>
      <c r="L16" s="40" t="s">
        <v>84</v>
      </c>
      <c r="M16" s="40"/>
    </row>
    <row r="17" spans="1:13" ht="23.25" x14ac:dyDescent="0.45">
      <c r="A17" s="43" t="s">
        <v>94</v>
      </c>
      <c r="B17" s="43" t="s">
        <v>226</v>
      </c>
      <c r="C17" s="43" t="s">
        <v>227</v>
      </c>
      <c r="D17" s="43" t="s">
        <v>228</v>
      </c>
      <c r="E17" s="43" t="s">
        <v>229</v>
      </c>
      <c r="F17" s="43" t="s">
        <v>230</v>
      </c>
      <c r="G17" s="43" t="s">
        <v>231</v>
      </c>
      <c r="H17" s="43" t="s">
        <v>232</v>
      </c>
      <c r="I17" s="44" t="s">
        <v>748</v>
      </c>
      <c r="J17" s="43" t="s">
        <v>751</v>
      </c>
      <c r="K17" s="43" t="s">
        <v>233</v>
      </c>
      <c r="L17" s="43" t="s">
        <v>169</v>
      </c>
      <c r="M17" s="43"/>
    </row>
    <row r="18" spans="1:13" x14ac:dyDescent="0.45">
      <c r="A18" s="40" t="s">
        <v>80</v>
      </c>
      <c r="B18" s="40" t="s">
        <v>234</v>
      </c>
      <c r="C18" s="40" t="s">
        <v>235</v>
      </c>
      <c r="D18" s="40" t="s">
        <v>236</v>
      </c>
      <c r="E18" s="40" t="s">
        <v>160</v>
      </c>
      <c r="F18" s="40" t="s">
        <v>237</v>
      </c>
      <c r="G18" s="40" t="s">
        <v>238</v>
      </c>
      <c r="H18" s="40" t="s">
        <v>239</v>
      </c>
      <c r="I18" s="40" t="s">
        <v>240</v>
      </c>
      <c r="J18" s="40" t="s">
        <v>752</v>
      </c>
      <c r="K18" s="40" t="s">
        <v>241</v>
      </c>
      <c r="L18" s="40" t="s">
        <v>242</v>
      </c>
      <c r="M18" s="40"/>
    </row>
    <row r="19" spans="1:13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2" spans="1:13" ht="14.65" thickBot="1" x14ac:dyDescent="0.5"/>
    <row r="33" spans="1:12" ht="22.05" customHeight="1" thickTop="1" thickBot="1" x14ac:dyDescent="0.5">
      <c r="A33" s="76" t="s">
        <v>744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3"/>
    </row>
    <row r="34" spans="1:12" ht="14.65" thickTop="1" x14ac:dyDescent="0.45">
      <c r="A34" s="22" t="s">
        <v>62</v>
      </c>
      <c r="B34" s="22" t="s">
        <v>243</v>
      </c>
      <c r="C34" s="22" t="s">
        <v>244</v>
      </c>
      <c r="D34" s="22" t="s">
        <v>245</v>
      </c>
      <c r="E34" s="22" t="s">
        <v>172</v>
      </c>
      <c r="F34" s="22" t="s">
        <v>154</v>
      </c>
      <c r="G34" s="22" t="s">
        <v>118</v>
      </c>
      <c r="H34" s="22" t="s">
        <v>246</v>
      </c>
      <c r="I34" s="22" t="s">
        <v>247</v>
      </c>
      <c r="J34" s="22" t="s">
        <v>248</v>
      </c>
      <c r="K34" s="22" t="s">
        <v>176</v>
      </c>
      <c r="L34" s="22" t="s">
        <v>79</v>
      </c>
    </row>
    <row r="35" spans="1:12" ht="23.25" x14ac:dyDescent="0.45">
      <c r="A35" s="44" t="s">
        <v>94</v>
      </c>
      <c r="B35" s="43" t="s">
        <v>249</v>
      </c>
      <c r="C35" s="43" t="s">
        <v>250</v>
      </c>
      <c r="D35" s="43" t="s">
        <v>251</v>
      </c>
      <c r="E35" s="43" t="s">
        <v>252</v>
      </c>
      <c r="F35" s="43" t="s">
        <v>160</v>
      </c>
      <c r="G35" s="43" t="s">
        <v>253</v>
      </c>
      <c r="H35" s="43" t="s">
        <v>109</v>
      </c>
      <c r="I35" s="43" t="s">
        <v>254</v>
      </c>
      <c r="J35" s="43" t="s">
        <v>255</v>
      </c>
      <c r="K35" s="117" t="s">
        <v>89</v>
      </c>
      <c r="L35" s="43" t="s">
        <v>256</v>
      </c>
    </row>
    <row r="36" spans="1:12" ht="34.9" x14ac:dyDescent="0.45">
      <c r="A36" s="40" t="s">
        <v>94</v>
      </c>
      <c r="B36" s="40" t="s">
        <v>257</v>
      </c>
      <c r="C36" s="40" t="s">
        <v>258</v>
      </c>
      <c r="D36" s="40" t="s">
        <v>259</v>
      </c>
      <c r="E36" s="40" t="s">
        <v>260</v>
      </c>
      <c r="F36" s="40" t="s">
        <v>229</v>
      </c>
      <c r="G36" s="41" t="s">
        <v>745</v>
      </c>
      <c r="H36" s="40" t="s">
        <v>417</v>
      </c>
      <c r="I36" s="40" t="s">
        <v>261</v>
      </c>
      <c r="J36" s="40" t="s">
        <v>262</v>
      </c>
      <c r="K36" s="40" t="s">
        <v>89</v>
      </c>
      <c r="L36" s="40" t="s">
        <v>263</v>
      </c>
    </row>
    <row r="37" spans="1:12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8" spans="1:12" ht="14.65" thickBot="1" x14ac:dyDescent="0.5"/>
    <row r="49" spans="1:10" ht="22.05" customHeight="1" thickTop="1" thickBot="1" x14ac:dyDescent="0.5">
      <c r="A49" s="76" t="s">
        <v>746</v>
      </c>
      <c r="B49" s="82"/>
      <c r="C49" s="82"/>
      <c r="D49" s="82"/>
      <c r="E49" s="82"/>
      <c r="F49" s="82"/>
      <c r="G49" s="82"/>
      <c r="H49" s="82"/>
      <c r="I49" s="82"/>
      <c r="J49" s="83"/>
    </row>
    <row r="50" spans="1:10" ht="14.65" thickTop="1" x14ac:dyDescent="0.45">
      <c r="A50" s="22" t="s">
        <v>62</v>
      </c>
      <c r="B50" s="22" t="s">
        <v>264</v>
      </c>
      <c r="C50" s="22" t="s">
        <v>207</v>
      </c>
      <c r="D50" s="22" t="s">
        <v>154</v>
      </c>
      <c r="E50" s="22" t="s">
        <v>118</v>
      </c>
      <c r="F50" s="22" t="s">
        <v>265</v>
      </c>
      <c r="G50" s="22" t="s">
        <v>266</v>
      </c>
      <c r="H50" s="22" t="s">
        <v>212</v>
      </c>
      <c r="I50" s="22" t="s">
        <v>267</v>
      </c>
      <c r="J50" s="22" t="s">
        <v>79</v>
      </c>
    </row>
    <row r="51" spans="1:10" ht="23.25" x14ac:dyDescent="0.45">
      <c r="A51" s="43" t="s">
        <v>80</v>
      </c>
      <c r="B51" s="43" t="s">
        <v>268</v>
      </c>
      <c r="C51" s="43" t="s">
        <v>269</v>
      </c>
      <c r="D51" s="44" t="s">
        <v>160</v>
      </c>
      <c r="E51" s="43" t="s">
        <v>270</v>
      </c>
      <c r="F51" s="43" t="s">
        <v>271</v>
      </c>
      <c r="G51" s="43" t="s">
        <v>753</v>
      </c>
      <c r="H51" s="43" t="s">
        <v>272</v>
      </c>
      <c r="I51" s="43" t="s">
        <v>273</v>
      </c>
      <c r="J51" s="43" t="s">
        <v>274</v>
      </c>
    </row>
    <row r="52" spans="1:10" ht="23.25" x14ac:dyDescent="0.45">
      <c r="A52" s="40" t="s">
        <v>94</v>
      </c>
      <c r="B52" s="40" t="s">
        <v>275</v>
      </c>
      <c r="C52" s="40" t="s">
        <v>276</v>
      </c>
      <c r="D52" s="40" t="s">
        <v>160</v>
      </c>
      <c r="E52" s="41" t="s">
        <v>749</v>
      </c>
      <c r="F52" s="40" t="s">
        <v>218</v>
      </c>
      <c r="G52" s="40" t="s">
        <v>754</v>
      </c>
      <c r="H52" s="40" t="s">
        <v>277</v>
      </c>
      <c r="I52" s="40" t="s">
        <v>278</v>
      </c>
      <c r="J52" s="40" t="s">
        <v>279</v>
      </c>
    </row>
    <row r="53" spans="1:10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</row>
  </sheetData>
  <mergeCells count="5">
    <mergeCell ref="A1:I1"/>
    <mergeCell ref="A2:I2"/>
    <mergeCell ref="A33:L33"/>
    <mergeCell ref="A49:J49"/>
    <mergeCell ref="A13:M13"/>
  </mergeCells>
  <conditionalFormatting sqref="F51:F64">
    <cfRule type="expression" dxfId="9" priority="1">
      <formula>AND(ISNUMBER(E51), E51-TODAY()&lt;=30)</formula>
    </cfRule>
  </conditionalFormatting>
  <dataValidations count="7">
    <dataValidation type="list" allowBlank="1" showInputMessage="1" showErrorMessage="1" sqref="D4:D11 F35:F46 D51:D60" xr:uid="{F3A49953-7714-48BA-80D7-24067337471A}">
      <formula1>"Hard,Soft"</formula1>
    </dataValidation>
    <dataValidation type="list" allowBlank="1" showInputMessage="1" showErrorMessage="1" sqref="F4:F11" xr:uid="{DDE50348-B289-490C-A613-4CDCCF3D8806}">
      <formula1>"Supported,Extended,EOL"</formula1>
    </dataValidation>
    <dataValidation type="list" allowBlank="1" showInputMessage="1" showErrorMessage="1" sqref="E15:E30" xr:uid="{805ACDCD-8F85-44C8-8367-43F7F607A8EE}">
      <formula1>"Hard,Soft,Conditional"</formula1>
    </dataValidation>
    <dataValidation type="list" allowBlank="1" showInputMessage="1" showErrorMessage="1" sqref="J15:J30" xr:uid="{3E7059AC-03D1-48F2-9EF1-CE1FDC124B25}">
      <formula1>"Clustered,Standalone,Active-Passive"</formula1>
    </dataValidation>
    <dataValidation type="list" allowBlank="1" showInputMessage="1" showErrorMessage="1" sqref="C35:C46" xr:uid="{E4D45CBE-7D40-423B-8F17-B104C4A33B53}">
      <formula1>"Inbound,Outbound,Bidirectional"</formula1>
    </dataValidation>
    <dataValidation type="list" allowBlank="1" showInputMessage="1" showErrorMessage="1" sqref="H35:H46" xr:uid="{7DD213FE-0A10-4FF2-9365-E858FA04EB65}">
      <formula1>"Yes,No,Partial"</formula1>
    </dataValidation>
    <dataValidation type="list" allowBlank="1" showInputMessage="1" showErrorMessage="1" sqref="G51:G60" xr:uid="{F361FEAC-71E9-4C6C-94DA-05D32A298FC3}">
      <formula1>"Automated,Manual,None"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034E01-A7F3-4979-BD9F-895AA41CEC01}">
          <x14:formula1>
            <xm:f>'Service Register'!$A$3:$A$100</xm:f>
          </x14:formula1>
          <xm:sqref>A4:A11 A15:A30 A35:A46 A51:A60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8"/>
  <sheetViews>
    <sheetView showGridLines="0" zoomScaleNormal="100" workbookViewId="0">
      <pane ySplit="1" topLeftCell="A2" activePane="bottomLeft" state="frozen"/>
      <selection pane="bottomLeft" activeCell="L22" sqref="A22:L22"/>
    </sheetView>
  </sheetViews>
  <sheetFormatPr defaultRowHeight="14.25" x14ac:dyDescent="0.45"/>
  <cols>
    <col min="1" max="1" width="12" customWidth="1"/>
    <col min="2" max="2" width="22" customWidth="1"/>
    <col min="3" max="3" width="20" customWidth="1"/>
    <col min="4" max="4" width="28" customWidth="1"/>
    <col min="5" max="6" width="16" customWidth="1"/>
    <col min="7" max="7" width="14" customWidth="1"/>
    <col min="8" max="8" width="20" customWidth="1"/>
    <col min="9" max="9" width="23" customWidth="1"/>
    <col min="10" max="10" width="24" customWidth="1"/>
    <col min="11" max="11" width="20" customWidth="1"/>
    <col min="12" max="12" width="30" customWidth="1"/>
  </cols>
  <sheetData>
    <row r="1" spans="1:12" ht="37.9" customHeight="1" thickBot="1" x14ac:dyDescent="0.5">
      <c r="A1" s="55" t="s">
        <v>755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2.05" customHeight="1" thickTop="1" thickBot="1" x14ac:dyDescent="0.5">
      <c r="A2" s="90" t="s">
        <v>756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</row>
    <row r="3" spans="1:12" ht="30" customHeight="1" thickTop="1" x14ac:dyDescent="0.45">
      <c r="A3" s="22" t="s">
        <v>62</v>
      </c>
      <c r="B3" s="22" t="s">
        <v>280</v>
      </c>
      <c r="C3" s="22" t="s">
        <v>281</v>
      </c>
      <c r="D3" s="22" t="s">
        <v>282</v>
      </c>
      <c r="E3" s="22" t="s">
        <v>283</v>
      </c>
      <c r="F3" s="22" t="s">
        <v>284</v>
      </c>
      <c r="G3" s="22" t="s">
        <v>285</v>
      </c>
      <c r="H3" s="22" t="s">
        <v>286</v>
      </c>
      <c r="I3" s="22" t="s">
        <v>287</v>
      </c>
      <c r="J3" s="22" t="s">
        <v>288</v>
      </c>
      <c r="K3" s="22" t="s">
        <v>289</v>
      </c>
      <c r="L3" s="22" t="s">
        <v>290</v>
      </c>
    </row>
    <row r="4" spans="1:12" ht="23.25" x14ac:dyDescent="0.45">
      <c r="A4" s="40" t="s">
        <v>80</v>
      </c>
      <c r="B4" s="40" t="s">
        <v>291</v>
      </c>
      <c r="C4" s="40" t="s">
        <v>292</v>
      </c>
      <c r="D4" s="40" t="s">
        <v>293</v>
      </c>
      <c r="E4" s="40" t="s">
        <v>294</v>
      </c>
      <c r="F4" s="40" t="s">
        <v>295</v>
      </c>
      <c r="G4" s="40" t="s">
        <v>296</v>
      </c>
      <c r="H4" s="40" t="s">
        <v>297</v>
      </c>
      <c r="I4" s="45">
        <v>0.98499999999999999</v>
      </c>
      <c r="J4" s="40" t="s">
        <v>298</v>
      </c>
      <c r="K4" s="41" t="s">
        <v>762</v>
      </c>
      <c r="L4" s="40" t="s">
        <v>299</v>
      </c>
    </row>
    <row r="5" spans="1:12" x14ac:dyDescent="0.45">
      <c r="A5" s="43" t="s">
        <v>94</v>
      </c>
      <c r="B5" s="43" t="s">
        <v>189</v>
      </c>
      <c r="C5" s="43" t="s">
        <v>300</v>
      </c>
      <c r="D5" s="43" t="s">
        <v>301</v>
      </c>
      <c r="E5" s="43" t="s">
        <v>128</v>
      </c>
      <c r="F5" s="43" t="s">
        <v>295</v>
      </c>
      <c r="G5" s="43" t="s">
        <v>239</v>
      </c>
      <c r="H5" s="43" t="s">
        <v>302</v>
      </c>
      <c r="I5" s="43">
        <v>97.59</v>
      </c>
      <c r="J5" s="43" t="s">
        <v>192</v>
      </c>
      <c r="K5" s="44" t="s">
        <v>759</v>
      </c>
      <c r="L5" s="43" t="s">
        <v>303</v>
      </c>
    </row>
    <row r="6" spans="1:12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4.65" thickBot="1" x14ac:dyDescent="0.5"/>
    <row r="19" spans="1:12" ht="22.05" customHeight="1" thickTop="1" thickBot="1" x14ac:dyDescent="0.5">
      <c r="A19" s="90" t="s">
        <v>757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8"/>
    </row>
    <row r="20" spans="1:12" ht="26.65" thickTop="1" x14ac:dyDescent="0.45">
      <c r="A20" s="22" t="s">
        <v>62</v>
      </c>
      <c r="B20" s="22" t="s">
        <v>304</v>
      </c>
      <c r="C20" s="22" t="s">
        <v>305</v>
      </c>
      <c r="D20" s="22" t="s">
        <v>306</v>
      </c>
      <c r="E20" s="22" t="s">
        <v>174</v>
      </c>
      <c r="F20" s="22" t="s">
        <v>307</v>
      </c>
      <c r="G20" s="22" t="s">
        <v>154</v>
      </c>
      <c r="H20" s="22" t="s">
        <v>176</v>
      </c>
      <c r="I20" s="22" t="s">
        <v>118</v>
      </c>
      <c r="J20" s="22" t="s">
        <v>308</v>
      </c>
      <c r="K20" s="22" t="s">
        <v>309</v>
      </c>
      <c r="L20" s="22" t="s">
        <v>79</v>
      </c>
    </row>
    <row r="21" spans="1:12" ht="23.25" x14ac:dyDescent="0.45">
      <c r="A21" s="43" t="s">
        <v>80</v>
      </c>
      <c r="B21" s="43" t="s">
        <v>310</v>
      </c>
      <c r="C21" s="44" t="s">
        <v>760</v>
      </c>
      <c r="D21" s="43" t="s">
        <v>311</v>
      </c>
      <c r="E21" s="43" t="s">
        <v>294</v>
      </c>
      <c r="F21" s="43" t="s">
        <v>86</v>
      </c>
      <c r="G21" s="43" t="s">
        <v>229</v>
      </c>
      <c r="H21" s="43">
        <v>99.9</v>
      </c>
      <c r="I21" s="43" t="s">
        <v>312</v>
      </c>
      <c r="J21" s="43" t="s">
        <v>313</v>
      </c>
      <c r="K21" s="43" t="s">
        <v>314</v>
      </c>
      <c r="L21" s="43" t="s">
        <v>315</v>
      </c>
    </row>
    <row r="22" spans="1:12" ht="23.25" x14ac:dyDescent="0.45">
      <c r="A22" s="40" t="s">
        <v>94</v>
      </c>
      <c r="B22" s="40" t="s">
        <v>316</v>
      </c>
      <c r="C22" s="40" t="s">
        <v>317</v>
      </c>
      <c r="D22" s="40" t="s">
        <v>318</v>
      </c>
      <c r="E22" s="40" t="s">
        <v>128</v>
      </c>
      <c r="F22" s="40" t="s">
        <v>319</v>
      </c>
      <c r="G22" s="40" t="s">
        <v>160</v>
      </c>
      <c r="H22" s="40">
        <v>98.7</v>
      </c>
      <c r="I22" s="40" t="s">
        <v>320</v>
      </c>
      <c r="J22" s="40" t="s">
        <v>294</v>
      </c>
      <c r="K22" s="40" t="s">
        <v>321</v>
      </c>
      <c r="L22" s="40" t="s">
        <v>322</v>
      </c>
    </row>
    <row r="23" spans="1:12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4" spans="1:11" ht="14.65" thickBot="1" x14ac:dyDescent="0.5"/>
    <row r="35" spans="1:11" ht="22.05" customHeight="1" thickTop="1" thickBot="1" x14ac:dyDescent="0.5">
      <c r="A35" s="76" t="s">
        <v>758</v>
      </c>
      <c r="B35" s="82"/>
      <c r="C35" s="82"/>
      <c r="D35" s="82"/>
      <c r="E35" s="82"/>
      <c r="F35" s="82"/>
      <c r="G35" s="82"/>
      <c r="H35" s="82"/>
      <c r="I35" s="82"/>
      <c r="J35" s="82"/>
      <c r="K35" s="83"/>
    </row>
    <row r="36" spans="1:11" ht="26.65" thickTop="1" x14ac:dyDescent="0.45">
      <c r="A36" s="22" t="s">
        <v>62</v>
      </c>
      <c r="B36" s="22" t="s">
        <v>323</v>
      </c>
      <c r="C36" s="22" t="s">
        <v>324</v>
      </c>
      <c r="D36" s="22" t="s">
        <v>325</v>
      </c>
      <c r="E36" s="22" t="s">
        <v>326</v>
      </c>
      <c r="F36" s="22" t="s">
        <v>327</v>
      </c>
      <c r="G36" s="22" t="s">
        <v>328</v>
      </c>
      <c r="H36" s="22" t="s">
        <v>329</v>
      </c>
      <c r="I36" s="22" t="s">
        <v>330</v>
      </c>
      <c r="J36" s="22" t="s">
        <v>331</v>
      </c>
      <c r="K36" s="22" t="s">
        <v>79</v>
      </c>
    </row>
    <row r="37" spans="1:11" ht="23.25" x14ac:dyDescent="0.45">
      <c r="A37" s="24" t="s">
        <v>94</v>
      </c>
      <c r="B37" s="3" t="s">
        <v>332</v>
      </c>
      <c r="C37" s="3" t="s">
        <v>333</v>
      </c>
      <c r="D37" s="3" t="s">
        <v>334</v>
      </c>
      <c r="E37" s="3" t="s">
        <v>335</v>
      </c>
      <c r="F37" s="3" t="s">
        <v>336</v>
      </c>
      <c r="G37" s="3" t="s">
        <v>239</v>
      </c>
      <c r="H37" s="24" t="s">
        <v>232</v>
      </c>
      <c r="I37" s="24" t="s">
        <v>761</v>
      </c>
      <c r="J37" s="3" t="s">
        <v>337</v>
      </c>
      <c r="K37" s="3" t="s">
        <v>338</v>
      </c>
    </row>
    <row r="38" spans="1:11" ht="23.25" x14ac:dyDescent="0.45">
      <c r="A38" s="3" t="s">
        <v>339</v>
      </c>
      <c r="B38" s="3" t="s">
        <v>340</v>
      </c>
      <c r="C38" s="3" t="s">
        <v>341</v>
      </c>
      <c r="D38" s="3" t="s">
        <v>318</v>
      </c>
      <c r="E38" s="3" t="s">
        <v>342</v>
      </c>
      <c r="F38" s="3" t="s">
        <v>343</v>
      </c>
      <c r="G38" s="3" t="s">
        <v>344</v>
      </c>
      <c r="H38" s="3" t="s">
        <v>345</v>
      </c>
      <c r="I38" s="3" t="s">
        <v>346</v>
      </c>
      <c r="J38" s="3" t="s">
        <v>347</v>
      </c>
      <c r="K38" s="3" t="s">
        <v>348</v>
      </c>
    </row>
    <row r="39" spans="1:11" ht="23.25" x14ac:dyDescent="0.45">
      <c r="A39" s="3" t="s">
        <v>339</v>
      </c>
      <c r="B39" s="3" t="s">
        <v>349</v>
      </c>
      <c r="C39" s="3" t="s">
        <v>350</v>
      </c>
      <c r="D39" s="3" t="s">
        <v>334</v>
      </c>
      <c r="E39" s="3" t="s">
        <v>335</v>
      </c>
      <c r="F39" s="3" t="s">
        <v>336</v>
      </c>
      <c r="G39" s="3" t="s">
        <v>218</v>
      </c>
      <c r="H39" s="3" t="s">
        <v>232</v>
      </c>
      <c r="I39" s="3" t="s">
        <v>351</v>
      </c>
      <c r="J39" s="3" t="s">
        <v>352</v>
      </c>
      <c r="K39" s="3" t="s">
        <v>353</v>
      </c>
    </row>
    <row r="40" spans="1:11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</sheetData>
  <mergeCells count="4">
    <mergeCell ref="A19:L19"/>
    <mergeCell ref="A2:L2"/>
    <mergeCell ref="A1:L1"/>
    <mergeCell ref="A35:K35"/>
  </mergeCells>
  <conditionalFormatting sqref="G37:G50">
    <cfRule type="expression" dxfId="8" priority="1">
      <formula>AND(ISNUMBER(G37), G37-TODAY()&lt;=60)</formula>
    </cfRule>
  </conditionalFormatting>
  <conditionalFormatting sqref="I4:I17">
    <cfRule type="expression" dxfId="7" priority="2">
      <formula>AND(ISNUMBER(I4), ISNUMBER(H4), I4&lt;H4)</formula>
    </cfRule>
  </conditionalFormatting>
  <dataValidations count="9">
    <dataValidation type="list" allowBlank="1" showInputMessage="1" showErrorMessage="1" sqref="E4:E17" xr:uid="{65E5C6A9-B52C-45C9-AFF1-BBEF85345E4E}">
      <formula1>"Critical,High,Medium,Low"</formula1>
    </dataValidation>
    <dataValidation type="list" allowBlank="1" showInputMessage="1" showErrorMessage="1" sqref="F4:F17" xr:uid="{29165BED-4D72-4407-B076-9DAF927FCC51}">
      <formula1>"Active,Expired,Month-to-Month"</formula1>
    </dataValidation>
    <dataValidation type="list" allowBlank="1" showInputMessage="1" showErrorMessage="1" sqref="K4:K17" xr:uid="{CC9378E2-F857-4771-96F8-5FA98F07E0BC}">
      <formula1>"Yes,No,In-Evaluation"</formula1>
    </dataValidation>
    <dataValidation type="list" allowBlank="1" showInputMessage="1" showErrorMessage="1" sqref="E21:E32" xr:uid="{FB800A1F-248F-437E-8CBF-183D353709B0}">
      <formula1>"Critical,High,Medium"</formula1>
    </dataValidation>
    <dataValidation type="list" allowBlank="1" showInputMessage="1" showErrorMessage="1" sqref="F21:F32 G21:G32" xr:uid="{8733C692-1B76-45C7-891C-A79B0A29D3FF}">
      <formula1>"Yes,No"</formula1>
    </dataValidation>
    <dataValidation type="list" allowBlank="1" showInputMessage="1" showErrorMessage="1" sqref="J21:J32" xr:uid="{299812D7-0FF9-4904-B1FF-0061ACB7C15A}">
      <formula1>"Easy,Hard,Locked"</formula1>
    </dataValidation>
    <dataValidation type="list" allowBlank="1" showInputMessage="1" showErrorMessage="1" sqref="E37:E48" xr:uid="{71058791-72B0-4684-A8AB-476244722091}">
      <formula1>"Mandatory,Voluntary"</formula1>
    </dataValidation>
    <dataValidation type="list" allowBlank="1" showInputMessage="1" showErrorMessage="1" sqref="F37:F48" xr:uid="{16C78282-50B9-471B-A356-38401451587D}">
      <formula1>"Compliant,Non-Compliant,In-Progress"</formula1>
    </dataValidation>
    <dataValidation type="list" allowBlank="1" showInputMessage="1" showErrorMessage="1" sqref="H37:H48" xr:uid="{68793C6A-3E2B-49C4-B006-24F443770869}">
      <formula1>"Annual,Quarterly,Continuous"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E70DBF-7E31-4E5F-AF07-CBCDAD448129}">
          <x14:formula1>
            <xm:f>'Service Register'!$A$3:$A$100</xm:f>
          </x14:formula1>
          <xm:sqref>A4:A17 A21:A32 A37:A48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showGridLines="0" topLeftCell="C1" zoomScaleNormal="100" workbookViewId="0">
      <pane ySplit="1" topLeftCell="A29" activePane="bottomLeft" state="frozen"/>
      <selection activeCell="C1" sqref="C1"/>
      <selection pane="bottomLeft" activeCell="E33" sqref="E33"/>
    </sheetView>
  </sheetViews>
  <sheetFormatPr defaultRowHeight="14.25" x14ac:dyDescent="0.45"/>
  <cols>
    <col min="1" max="1" width="12" customWidth="1"/>
    <col min="2" max="2" width="50" customWidth="1"/>
    <col min="3" max="3" width="28" customWidth="1"/>
    <col min="4" max="5" width="30" customWidth="1"/>
    <col min="6" max="6" width="28" customWidth="1"/>
    <col min="7" max="7" width="16" customWidth="1"/>
    <col min="8" max="8" width="40.53125" customWidth="1"/>
    <col min="9" max="10" width="1" customWidth="1"/>
  </cols>
  <sheetData>
    <row r="1" spans="1:8" ht="37.9" customHeight="1" thickBot="1" x14ac:dyDescent="0.5">
      <c r="A1" s="84" t="s">
        <v>763</v>
      </c>
      <c r="B1" s="84"/>
      <c r="C1" s="84"/>
      <c r="D1" s="84"/>
      <c r="E1" s="84"/>
      <c r="F1" s="84"/>
      <c r="G1" s="84"/>
      <c r="H1" s="84"/>
    </row>
    <row r="2" spans="1:8" ht="22.05" customHeight="1" thickTop="1" thickBot="1" x14ac:dyDescent="0.5">
      <c r="A2" s="76" t="s">
        <v>764</v>
      </c>
      <c r="B2" s="82"/>
      <c r="C2" s="82"/>
      <c r="D2" s="82"/>
      <c r="E2" s="82"/>
      <c r="F2" s="82"/>
      <c r="G2" s="82"/>
      <c r="H2" s="83"/>
    </row>
    <row r="3" spans="1:8" ht="14.65" thickTop="1" x14ac:dyDescent="0.45">
      <c r="A3" s="22" t="s">
        <v>62</v>
      </c>
      <c r="B3" s="22" t="s">
        <v>354</v>
      </c>
      <c r="C3" s="22" t="s">
        <v>113</v>
      </c>
      <c r="D3" s="22" t="s">
        <v>355</v>
      </c>
      <c r="E3" s="22" t="s">
        <v>356</v>
      </c>
      <c r="F3" s="22" t="s">
        <v>154</v>
      </c>
      <c r="G3" s="22" t="s">
        <v>357</v>
      </c>
      <c r="H3" s="22" t="s">
        <v>79</v>
      </c>
    </row>
    <row r="4" spans="1:8" x14ac:dyDescent="0.45">
      <c r="A4" s="31" t="s">
        <v>94</v>
      </c>
      <c r="B4" s="33" t="s">
        <v>765</v>
      </c>
      <c r="C4" s="31" t="s">
        <v>95</v>
      </c>
      <c r="D4" s="33" t="s">
        <v>358</v>
      </c>
      <c r="E4" s="31"/>
      <c r="F4" s="31"/>
      <c r="G4" s="31"/>
      <c r="H4" s="31" t="s">
        <v>359</v>
      </c>
    </row>
    <row r="5" spans="1:8" x14ac:dyDescent="0.45">
      <c r="A5" s="32" t="s">
        <v>94</v>
      </c>
      <c r="B5" s="34" t="s">
        <v>766</v>
      </c>
      <c r="C5" s="32" t="s">
        <v>249</v>
      </c>
      <c r="D5" s="32" t="s">
        <v>360</v>
      </c>
      <c r="E5" s="32" t="s">
        <v>361</v>
      </c>
      <c r="F5" s="32" t="s">
        <v>160</v>
      </c>
      <c r="G5" s="32" t="s">
        <v>294</v>
      </c>
      <c r="H5" s="32" t="s">
        <v>362</v>
      </c>
    </row>
    <row r="6" spans="1:8" x14ac:dyDescent="0.45">
      <c r="A6" s="31" t="s">
        <v>94</v>
      </c>
      <c r="B6" s="33" t="s">
        <v>766</v>
      </c>
      <c r="C6" s="31" t="s">
        <v>363</v>
      </c>
      <c r="D6" s="31" t="s">
        <v>364</v>
      </c>
      <c r="E6" s="31" t="s">
        <v>361</v>
      </c>
      <c r="F6" s="31" t="s">
        <v>229</v>
      </c>
      <c r="G6" s="31" t="s">
        <v>294</v>
      </c>
      <c r="H6" s="31" t="s">
        <v>365</v>
      </c>
    </row>
    <row r="7" spans="1:8" x14ac:dyDescent="0.45">
      <c r="A7" s="32" t="s">
        <v>94</v>
      </c>
      <c r="B7" s="34" t="s">
        <v>766</v>
      </c>
      <c r="C7" s="32" t="s">
        <v>366</v>
      </c>
      <c r="D7" s="32" t="s">
        <v>367</v>
      </c>
      <c r="E7" s="32" t="s">
        <v>361</v>
      </c>
      <c r="F7" s="32" t="s">
        <v>160</v>
      </c>
      <c r="G7" s="32" t="s">
        <v>294</v>
      </c>
      <c r="H7" s="32" t="s">
        <v>368</v>
      </c>
    </row>
    <row r="8" spans="1:8" ht="18.75" customHeight="1" x14ac:dyDescent="0.45">
      <c r="A8" s="31" t="s">
        <v>94</v>
      </c>
      <c r="B8" s="33" t="s">
        <v>767</v>
      </c>
      <c r="C8" s="31" t="s">
        <v>369</v>
      </c>
      <c r="D8" s="31" t="s">
        <v>364</v>
      </c>
      <c r="E8" s="31" t="s">
        <v>370</v>
      </c>
      <c r="F8" s="31" t="s">
        <v>771</v>
      </c>
      <c r="G8" s="31" t="s">
        <v>128</v>
      </c>
      <c r="H8" s="31" t="s">
        <v>371</v>
      </c>
    </row>
    <row r="9" spans="1:8" x14ac:dyDescent="0.45">
      <c r="A9" s="32" t="s">
        <v>94</v>
      </c>
      <c r="B9" s="34" t="s">
        <v>767</v>
      </c>
      <c r="C9" s="32" t="s">
        <v>372</v>
      </c>
      <c r="D9" s="32" t="s">
        <v>373</v>
      </c>
      <c r="E9" s="32" t="s">
        <v>374</v>
      </c>
      <c r="F9" s="32" t="s">
        <v>160</v>
      </c>
      <c r="G9" s="32" t="s">
        <v>294</v>
      </c>
      <c r="H9" s="32" t="s">
        <v>375</v>
      </c>
    </row>
    <row r="10" spans="1:8" ht="17.649999999999999" customHeight="1" x14ac:dyDescent="0.45">
      <c r="A10" s="31" t="s">
        <v>94</v>
      </c>
      <c r="B10" s="33" t="s">
        <v>768</v>
      </c>
      <c r="C10" s="31" t="s">
        <v>376</v>
      </c>
      <c r="D10" s="31" t="s">
        <v>373</v>
      </c>
      <c r="E10" s="31" t="s">
        <v>377</v>
      </c>
      <c r="F10" s="31" t="s">
        <v>229</v>
      </c>
      <c r="G10" s="31" t="s">
        <v>128</v>
      </c>
      <c r="H10" s="31" t="s">
        <v>378</v>
      </c>
    </row>
    <row r="11" spans="1:8" x14ac:dyDescent="0.45">
      <c r="A11" s="4"/>
      <c r="B11" s="4"/>
      <c r="C11" s="4"/>
      <c r="D11" s="4"/>
      <c r="E11" s="4"/>
      <c r="F11" s="4"/>
      <c r="G11" s="4"/>
      <c r="H11" s="4"/>
    </row>
    <row r="12" spans="1:8" x14ac:dyDescent="0.45">
      <c r="A12" s="5"/>
      <c r="B12" s="5"/>
      <c r="C12" s="5"/>
      <c r="D12" s="5"/>
      <c r="E12" s="5"/>
      <c r="F12" s="5"/>
      <c r="G12" s="5"/>
      <c r="H12" s="5"/>
    </row>
    <row r="13" spans="1:8" x14ac:dyDescent="0.45">
      <c r="A13" s="4"/>
      <c r="B13" s="4"/>
      <c r="C13" s="4"/>
      <c r="D13" s="4"/>
      <c r="E13" s="4"/>
      <c r="F13" s="4"/>
      <c r="G13" s="4"/>
      <c r="H13" s="4"/>
    </row>
    <row r="14" spans="1:8" x14ac:dyDescent="0.45">
      <c r="A14" s="5"/>
      <c r="B14" s="5"/>
      <c r="C14" s="5"/>
      <c r="D14" s="5"/>
      <c r="E14" s="5"/>
      <c r="F14" s="5"/>
      <c r="G14" s="5"/>
      <c r="H14" s="5"/>
    </row>
    <row r="15" spans="1:8" x14ac:dyDescent="0.45">
      <c r="A15" s="4"/>
      <c r="B15" s="4"/>
      <c r="C15" s="4"/>
      <c r="D15" s="4"/>
      <c r="E15" s="4"/>
      <c r="F15" s="4"/>
      <c r="G15" s="4"/>
      <c r="H15" s="4"/>
    </row>
    <row r="16" spans="1:8" x14ac:dyDescent="0.45">
      <c r="A16" s="5"/>
      <c r="B16" s="5"/>
      <c r="C16" s="5"/>
      <c r="D16" s="5"/>
      <c r="E16" s="5"/>
      <c r="F16" s="5"/>
      <c r="G16" s="5"/>
      <c r="H16" s="5"/>
    </row>
    <row r="17" spans="1:8" x14ac:dyDescent="0.45">
      <c r="A17" s="4"/>
      <c r="B17" s="4"/>
      <c r="C17" s="4"/>
      <c r="D17" s="4"/>
      <c r="E17" s="4"/>
      <c r="F17" s="4"/>
      <c r="G17" s="4"/>
      <c r="H17" s="4"/>
    </row>
    <row r="18" spans="1:8" x14ac:dyDescent="0.45">
      <c r="A18" s="5"/>
      <c r="B18" s="5"/>
      <c r="C18" s="5"/>
      <c r="D18" s="5"/>
      <c r="E18" s="5"/>
      <c r="F18" s="5"/>
      <c r="G18" s="5"/>
      <c r="H18" s="5"/>
    </row>
    <row r="19" spans="1:8" x14ac:dyDescent="0.45">
      <c r="A19" s="4"/>
      <c r="B19" s="4"/>
      <c r="C19" s="4"/>
      <c r="D19" s="4"/>
      <c r="E19" s="4"/>
      <c r="F19" s="4"/>
      <c r="G19" s="4"/>
      <c r="H19" s="4"/>
    </row>
    <row r="20" spans="1:8" x14ac:dyDescent="0.45">
      <c r="A20" s="5"/>
      <c r="B20" s="5"/>
      <c r="C20" s="5"/>
      <c r="D20" s="5"/>
      <c r="E20" s="5"/>
      <c r="F20" s="5"/>
      <c r="G20" s="5"/>
      <c r="H20" s="5"/>
    </row>
    <row r="21" spans="1:8" x14ac:dyDescent="0.45">
      <c r="A21" s="4"/>
      <c r="B21" s="4"/>
      <c r="C21" s="4"/>
      <c r="D21" s="4"/>
      <c r="E21" s="4"/>
      <c r="F21" s="4"/>
      <c r="G21" s="4"/>
      <c r="H21" s="4"/>
    </row>
    <row r="22" spans="1:8" x14ac:dyDescent="0.45">
      <c r="A22" s="5"/>
      <c r="B22" s="5"/>
      <c r="C22" s="5"/>
      <c r="D22" s="5"/>
      <c r="E22" s="5"/>
      <c r="F22" s="5"/>
      <c r="G22" s="5"/>
      <c r="H22" s="5"/>
    </row>
    <row r="23" spans="1:8" x14ac:dyDescent="0.45">
      <c r="A23" s="4"/>
      <c r="B23" s="4"/>
      <c r="C23" s="4"/>
      <c r="D23" s="4"/>
      <c r="E23" s="4"/>
      <c r="F23" s="4"/>
      <c r="G23" s="4"/>
      <c r="H23" s="4"/>
    </row>
    <row r="24" spans="1:8" x14ac:dyDescent="0.45">
      <c r="A24" s="5"/>
      <c r="B24" s="5"/>
      <c r="C24" s="5"/>
      <c r="D24" s="5"/>
      <c r="E24" s="5"/>
      <c r="F24" s="5"/>
      <c r="G24" s="5"/>
      <c r="H24" s="5"/>
    </row>
    <row r="25" spans="1:8" x14ac:dyDescent="0.45">
      <c r="A25" s="4"/>
      <c r="B25" s="4"/>
      <c r="C25" s="4"/>
      <c r="D25" s="4"/>
      <c r="E25" s="4"/>
      <c r="F25" s="4"/>
      <c r="G25" s="4"/>
      <c r="H25" s="4"/>
    </row>
    <row r="26" spans="1:8" x14ac:dyDescent="0.45">
      <c r="A26" s="5"/>
      <c r="B26" s="5"/>
      <c r="C26" s="5"/>
      <c r="D26" s="5"/>
      <c r="E26" s="5"/>
      <c r="F26" s="5"/>
      <c r="G26" s="5"/>
      <c r="H26" s="5"/>
    </row>
    <row r="27" spans="1:8" x14ac:dyDescent="0.45">
      <c r="A27" s="4"/>
      <c r="B27" s="4"/>
      <c r="C27" s="4"/>
      <c r="D27" s="4"/>
      <c r="E27" s="4"/>
      <c r="F27" s="4"/>
      <c r="G27" s="4"/>
      <c r="H27" s="4"/>
    </row>
    <row r="28" spans="1:8" x14ac:dyDescent="0.45">
      <c r="A28" s="5"/>
      <c r="B28" s="5"/>
      <c r="C28" s="5"/>
      <c r="D28" s="5"/>
      <c r="E28" s="5"/>
      <c r="F28" s="5"/>
      <c r="G28" s="5"/>
      <c r="H28" s="5"/>
    </row>
    <row r="29" spans="1:8" x14ac:dyDescent="0.45">
      <c r="A29" s="4"/>
      <c r="B29" s="4"/>
      <c r="C29" s="4"/>
      <c r="D29" s="4"/>
      <c r="E29" s="4"/>
      <c r="F29" s="4"/>
      <c r="G29" s="4"/>
      <c r="H29" s="4"/>
    </row>
    <row r="30" spans="1:8" ht="14.65" thickBot="1" x14ac:dyDescent="0.5"/>
    <row r="31" spans="1:8" ht="22.05" customHeight="1" thickTop="1" thickBot="1" x14ac:dyDescent="0.5">
      <c r="A31" s="76" t="s">
        <v>769</v>
      </c>
      <c r="B31" s="82"/>
      <c r="C31" s="82"/>
      <c r="D31" s="82"/>
      <c r="E31" s="82"/>
      <c r="F31" s="82"/>
      <c r="G31" s="83"/>
    </row>
    <row r="32" spans="1:8" ht="26.65" thickTop="1" x14ac:dyDescent="0.45">
      <c r="A32" s="22" t="s">
        <v>62</v>
      </c>
      <c r="B32" s="22" t="s">
        <v>379</v>
      </c>
      <c r="C32" s="22" t="s">
        <v>380</v>
      </c>
      <c r="D32" s="22" t="s">
        <v>381</v>
      </c>
      <c r="E32" s="22" t="s">
        <v>382</v>
      </c>
      <c r="F32" s="22" t="s">
        <v>383</v>
      </c>
      <c r="G32" s="22" t="s">
        <v>384</v>
      </c>
    </row>
    <row r="33" spans="1:7" ht="23.25" x14ac:dyDescent="0.45">
      <c r="A33" s="42" t="s">
        <v>94</v>
      </c>
      <c r="B33" s="42" t="s">
        <v>385</v>
      </c>
      <c r="C33" s="42" t="s">
        <v>386</v>
      </c>
      <c r="D33" s="42" t="s">
        <v>387</v>
      </c>
      <c r="E33" s="42">
        <f t="shared" ref="E33:E41" si="0">IF(ISBLANK(F33), 0, LEN(TRIM(F33)) - LEN(SUBSTITUTE(F33, ",", "")) + 1)</f>
        <v>3</v>
      </c>
      <c r="F33" s="42" t="s">
        <v>388</v>
      </c>
      <c r="G33" s="42" t="s">
        <v>90</v>
      </c>
    </row>
    <row r="34" spans="1:7" ht="23.25" x14ac:dyDescent="0.45">
      <c r="A34" s="40" t="s">
        <v>80</v>
      </c>
      <c r="B34" s="40" t="s">
        <v>389</v>
      </c>
      <c r="C34" s="40" t="s">
        <v>386</v>
      </c>
      <c r="D34" s="40" t="s">
        <v>390</v>
      </c>
      <c r="E34" s="40">
        <f t="shared" si="0"/>
        <v>8</v>
      </c>
      <c r="F34" s="41" t="s">
        <v>770</v>
      </c>
      <c r="G34" s="40" t="s">
        <v>134</v>
      </c>
    </row>
    <row r="35" spans="1:7" x14ac:dyDescent="0.45">
      <c r="A35" s="4"/>
      <c r="B35" s="4"/>
      <c r="C35" s="4"/>
      <c r="D35" s="4"/>
      <c r="E35" s="35">
        <f t="shared" si="0"/>
        <v>0</v>
      </c>
      <c r="F35" s="4"/>
      <c r="G35" s="4"/>
    </row>
    <row r="36" spans="1:7" x14ac:dyDescent="0.45">
      <c r="A36" s="5"/>
      <c r="B36" s="5"/>
      <c r="C36" s="5"/>
      <c r="D36" s="5"/>
      <c r="E36" s="36">
        <f t="shared" si="0"/>
        <v>0</v>
      </c>
      <c r="F36" s="5"/>
      <c r="G36" s="5"/>
    </row>
    <row r="37" spans="1:7" x14ac:dyDescent="0.45">
      <c r="A37" s="4"/>
      <c r="B37" s="4"/>
      <c r="C37" s="4"/>
      <c r="D37" s="4"/>
      <c r="E37" s="35">
        <f t="shared" si="0"/>
        <v>0</v>
      </c>
      <c r="F37" s="4"/>
      <c r="G37" s="4"/>
    </row>
    <row r="38" spans="1:7" x14ac:dyDescent="0.45">
      <c r="A38" s="5"/>
      <c r="B38" s="5"/>
      <c r="C38" s="5"/>
      <c r="D38" s="5"/>
      <c r="E38" s="36">
        <f t="shared" si="0"/>
        <v>0</v>
      </c>
      <c r="F38" s="5"/>
      <c r="G38" s="5"/>
    </row>
    <row r="39" spans="1:7" x14ac:dyDescent="0.45">
      <c r="A39" s="4"/>
      <c r="B39" s="4"/>
      <c r="C39" s="4"/>
      <c r="D39" s="4"/>
      <c r="E39" s="35">
        <f t="shared" si="0"/>
        <v>0</v>
      </c>
      <c r="F39" s="4"/>
      <c r="G39" s="4"/>
    </row>
    <row r="40" spans="1:7" x14ac:dyDescent="0.45">
      <c r="A40" s="5"/>
      <c r="B40" s="5"/>
      <c r="C40" s="5"/>
      <c r="D40" s="5"/>
      <c r="E40" s="36">
        <f t="shared" si="0"/>
        <v>0</v>
      </c>
      <c r="F40" s="5"/>
      <c r="G40" s="5"/>
    </row>
    <row r="41" spans="1:7" x14ac:dyDescent="0.45">
      <c r="A41" s="4"/>
      <c r="B41" s="4"/>
      <c r="C41" s="4"/>
      <c r="D41" s="4"/>
      <c r="E41" s="35">
        <f t="shared" si="0"/>
        <v>0</v>
      </c>
      <c r="F41" s="4"/>
      <c r="G41" s="4"/>
    </row>
    <row r="42" spans="1:7" x14ac:dyDescent="0.45">
      <c r="A42" s="5"/>
      <c r="B42" s="5"/>
      <c r="C42" s="5"/>
      <c r="D42" s="5"/>
      <c r="E42" s="37">
        <f t="shared" ref="E42:E44" si="1">IF(ISBLANK(F42), 0, LEN(TRIM(F42)) - LEN(SUBSTITUTE(F42, ",", "")) + 1)</f>
        <v>0</v>
      </c>
      <c r="F42" s="5"/>
      <c r="G42" s="5"/>
    </row>
    <row r="43" spans="1:7" x14ac:dyDescent="0.45">
      <c r="A43" s="4"/>
      <c r="B43" s="4"/>
      <c r="C43" s="4"/>
      <c r="D43" s="4"/>
      <c r="E43" s="35">
        <f t="shared" si="1"/>
        <v>0</v>
      </c>
      <c r="F43" s="4"/>
      <c r="G43" s="4"/>
    </row>
    <row r="44" spans="1:7" x14ac:dyDescent="0.45">
      <c r="A44" s="5"/>
      <c r="B44" s="5"/>
      <c r="C44" s="5"/>
      <c r="D44" s="5"/>
      <c r="E44" s="37">
        <f t="shared" si="1"/>
        <v>0</v>
      </c>
      <c r="F44" s="5"/>
      <c r="G44" s="5"/>
    </row>
  </sheetData>
  <mergeCells count="3">
    <mergeCell ref="A1:H1"/>
    <mergeCell ref="A2:H2"/>
    <mergeCell ref="A31:G31"/>
  </mergeCells>
  <conditionalFormatting sqref="A4:H29">
    <cfRule type="expression" dxfId="6" priority="1">
      <formula>AND($F4="Hard", OR($G4="High", $G4="Critical"))</formula>
    </cfRule>
  </conditionalFormatting>
  <dataValidations count="4">
    <dataValidation type="list" allowBlank="1" showInputMessage="1" showErrorMessage="1" sqref="B4:B29" xr:uid="{9D4E501C-22B2-445B-8C17-4A7FB54CA5C6}">
      <formula1>"L0 - Service,L1 - Direct,L2 - Second,L3 - Third"</formula1>
    </dataValidation>
    <dataValidation type="list" allowBlank="1" showInputMessage="1" showErrorMessage="1" sqref="D4:D29" xr:uid="{8C357E6F-CDF4-4F1F-9F3D-0DA8F7E6E26E}">
      <formula1>"Service,Infrastructure,Software,External,Human"</formula1>
    </dataValidation>
    <dataValidation type="list" allowBlank="1" showInputMessage="1" showErrorMessage="1" sqref="F4:F29" xr:uid="{F5F579CC-EEE2-4694-9FCD-AC38A004B5A7}">
      <formula1>"Hard,Soft,Conditional"</formula1>
    </dataValidation>
    <dataValidation type="list" allowBlank="1" showInputMessage="1" showErrorMessage="1" sqref="G4:G29" xr:uid="{83639CA4-C610-4EE8-BB1B-97E3D3B9ACD2}">
      <formula1>"Critical,High,Medium,Low"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6E2A5C-7A2B-4312-876E-94877110A07E}">
          <x14:formula1>
            <xm:f>'Service Register'!$A$3:$A$100</xm:f>
          </x14:formula1>
          <xm:sqref>A4:A29 A33:A44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2"/>
  <sheetViews>
    <sheetView showGridLines="0" zoomScaleNormal="100" workbookViewId="0">
      <pane ySplit="1" topLeftCell="A53" activePane="bottomLeft" state="frozen"/>
      <selection activeCell="H1" sqref="H1"/>
      <selection pane="bottomLeft" activeCell="D32" sqref="D32"/>
    </sheetView>
  </sheetViews>
  <sheetFormatPr defaultRowHeight="14.25" x14ac:dyDescent="0.45"/>
  <cols>
    <col min="1" max="1" width="12" customWidth="1"/>
    <col min="2" max="3" width="24" customWidth="1"/>
    <col min="4" max="4" width="40" customWidth="1"/>
    <col min="5" max="5" width="30" customWidth="1"/>
    <col min="6" max="6" width="32" customWidth="1"/>
    <col min="7" max="8" width="28" customWidth="1"/>
    <col min="9" max="9" width="18" customWidth="1"/>
    <col min="10" max="10" width="30" customWidth="1"/>
    <col min="11" max="11" width="28" customWidth="1"/>
    <col min="12" max="12" width="24" customWidth="1"/>
    <col min="13" max="13" width="30" customWidth="1"/>
  </cols>
  <sheetData>
    <row r="1" spans="1:13" ht="39.75" customHeight="1" thickBot="1" x14ac:dyDescent="0.5">
      <c r="A1" s="55" t="s">
        <v>772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2.05" customHeight="1" thickTop="1" thickBot="1" x14ac:dyDescent="0.5">
      <c r="A2" s="90" t="s">
        <v>773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</row>
    <row r="3" spans="1:13" ht="26.65" thickTop="1" x14ac:dyDescent="0.45">
      <c r="A3" s="22" t="s">
        <v>391</v>
      </c>
      <c r="B3" s="22" t="s">
        <v>62</v>
      </c>
      <c r="C3" s="22" t="s">
        <v>152</v>
      </c>
      <c r="D3" s="22" t="s">
        <v>392</v>
      </c>
      <c r="E3" s="22" t="s">
        <v>393</v>
      </c>
      <c r="F3" s="22" t="s">
        <v>394</v>
      </c>
      <c r="G3" s="22" t="s">
        <v>395</v>
      </c>
      <c r="H3" s="22" t="s">
        <v>396</v>
      </c>
      <c r="I3" s="22" t="s">
        <v>397</v>
      </c>
      <c r="J3" s="22" t="s">
        <v>398</v>
      </c>
      <c r="K3" s="22" t="s">
        <v>399</v>
      </c>
      <c r="L3" s="22" t="s">
        <v>400</v>
      </c>
      <c r="M3" s="22" t="s">
        <v>401</v>
      </c>
    </row>
    <row r="4" spans="1:13" ht="23.25" x14ac:dyDescent="0.45">
      <c r="A4" s="38" t="s">
        <v>402</v>
      </c>
      <c r="B4" s="38" t="s">
        <v>80</v>
      </c>
      <c r="C4" s="38" t="s">
        <v>403</v>
      </c>
      <c r="D4" s="38" t="s">
        <v>404</v>
      </c>
      <c r="E4" s="38" t="s">
        <v>294</v>
      </c>
      <c r="F4" s="38" t="s">
        <v>405</v>
      </c>
      <c r="G4" s="38" t="s">
        <v>339</v>
      </c>
      <c r="H4" s="38" t="s">
        <v>406</v>
      </c>
      <c r="I4" s="38" t="s">
        <v>407</v>
      </c>
      <c r="J4" s="38" t="s">
        <v>408</v>
      </c>
      <c r="K4" s="38" t="s">
        <v>409</v>
      </c>
      <c r="L4" s="38" t="s">
        <v>410</v>
      </c>
      <c r="M4" s="38" t="s">
        <v>411</v>
      </c>
    </row>
    <row r="5" spans="1:13" ht="23.25" x14ac:dyDescent="0.45">
      <c r="A5" s="39" t="s">
        <v>412</v>
      </c>
      <c r="B5" s="39" t="s">
        <v>94</v>
      </c>
      <c r="C5" s="39" t="s">
        <v>413</v>
      </c>
      <c r="D5" s="39" t="s">
        <v>364</v>
      </c>
      <c r="E5" s="39" t="s">
        <v>313</v>
      </c>
      <c r="F5" s="39" t="s">
        <v>414</v>
      </c>
      <c r="G5" s="39" t="s">
        <v>415</v>
      </c>
      <c r="H5" s="39" t="s">
        <v>416</v>
      </c>
      <c r="I5" s="39" t="s">
        <v>417</v>
      </c>
      <c r="J5" s="39" t="s">
        <v>418</v>
      </c>
      <c r="K5" s="39" t="s">
        <v>221</v>
      </c>
      <c r="L5" s="39" t="s">
        <v>419</v>
      </c>
      <c r="M5" s="39" t="s">
        <v>420</v>
      </c>
    </row>
    <row r="6" spans="1:13" ht="23.25" x14ac:dyDescent="0.45">
      <c r="A6" s="38" t="s">
        <v>421</v>
      </c>
      <c r="B6" s="38" t="s">
        <v>339</v>
      </c>
      <c r="C6" s="38" t="s">
        <v>422</v>
      </c>
      <c r="D6" s="38" t="s">
        <v>423</v>
      </c>
      <c r="E6" s="38" t="s">
        <v>294</v>
      </c>
      <c r="F6" s="38" t="s">
        <v>424</v>
      </c>
      <c r="G6" s="38" t="s">
        <v>339</v>
      </c>
      <c r="H6" s="38" t="s">
        <v>425</v>
      </c>
      <c r="I6" s="38" t="s">
        <v>417</v>
      </c>
      <c r="J6" s="38" t="s">
        <v>426</v>
      </c>
      <c r="K6" s="38" t="s">
        <v>427</v>
      </c>
      <c r="L6" s="38" t="s">
        <v>428</v>
      </c>
      <c r="M6" s="38" t="s">
        <v>411</v>
      </c>
    </row>
    <row r="7" spans="1:13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4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65" thickBot="1" x14ac:dyDescent="0.5"/>
    <row r="25" spans="1:13" ht="22.05" customHeight="1" thickTop="1" thickBot="1" x14ac:dyDescent="0.5">
      <c r="A25" s="90" t="s">
        <v>774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8"/>
    </row>
    <row r="26" spans="1:13" ht="26.65" thickTop="1" x14ac:dyDescent="0.45">
      <c r="A26" s="22" t="s">
        <v>429</v>
      </c>
      <c r="B26" s="22" t="s">
        <v>430</v>
      </c>
      <c r="C26" s="22" t="s">
        <v>431</v>
      </c>
      <c r="D26" s="22" t="s">
        <v>432</v>
      </c>
      <c r="E26" s="22" t="s">
        <v>433</v>
      </c>
      <c r="F26" s="22" t="s">
        <v>434</v>
      </c>
      <c r="G26" s="22" t="s">
        <v>435</v>
      </c>
      <c r="H26" s="22" t="s">
        <v>436</v>
      </c>
      <c r="I26" s="22" t="s">
        <v>437</v>
      </c>
      <c r="J26" s="22" t="s">
        <v>438</v>
      </c>
      <c r="K26" s="22" t="s">
        <v>396</v>
      </c>
      <c r="L26" s="22" t="s">
        <v>439</v>
      </c>
      <c r="M26" s="22" t="s">
        <v>440</v>
      </c>
    </row>
    <row r="27" spans="1:13" ht="23.25" x14ac:dyDescent="0.45">
      <c r="A27" s="39" t="s">
        <v>441</v>
      </c>
      <c r="B27" s="39" t="s">
        <v>442</v>
      </c>
      <c r="C27" s="39" t="s">
        <v>443</v>
      </c>
      <c r="D27" s="54" t="s">
        <v>444</v>
      </c>
      <c r="E27" s="54" t="s">
        <v>786</v>
      </c>
      <c r="F27" s="39" t="s">
        <v>339</v>
      </c>
      <c r="G27" s="39" t="s">
        <v>445</v>
      </c>
      <c r="H27" s="39" t="s">
        <v>446</v>
      </c>
      <c r="I27" s="39" t="s">
        <v>128</v>
      </c>
      <c r="J27" s="39" cm="1">
        <f t="array" ref="J27">IF(OR(ISBLANK(H27), ISBLANK(I27)), "", _xlfn.SWITCH(H27, "Low", 1, "Medium", 2, "High", 3) * _xlfn.SWITCH(I27, "Low", 1, "Medium", 2, "High", 2, "Critical", 3))</f>
        <v>3</v>
      </c>
      <c r="K27" s="39" t="s">
        <v>447</v>
      </c>
      <c r="L27" s="39" t="s">
        <v>448</v>
      </c>
      <c r="M27" s="39" t="s">
        <v>449</v>
      </c>
    </row>
    <row r="28" spans="1:13" ht="23.25" x14ac:dyDescent="0.45">
      <c r="A28" s="38" t="s">
        <v>450</v>
      </c>
      <c r="B28" s="38" t="s">
        <v>451</v>
      </c>
      <c r="C28" s="38" t="s">
        <v>452</v>
      </c>
      <c r="D28" s="38" t="s">
        <v>453</v>
      </c>
      <c r="E28" s="38" t="s">
        <v>454</v>
      </c>
      <c r="F28" s="38" t="s">
        <v>455</v>
      </c>
      <c r="G28" s="38" t="s">
        <v>456</v>
      </c>
      <c r="H28" s="38" t="s">
        <v>313</v>
      </c>
      <c r="I28" s="38" t="s">
        <v>294</v>
      </c>
      <c r="J28" s="38" cm="1">
        <f t="array" ref="J28">IF(OR(ISBLANK(H28), ISBLANK(I28)), "", _xlfn.SWITCH(H28, "Low", 1, "Medium", 2, "High", 3) * _xlfn.SWITCH(I28, "Low", 1, "Medium", 2, "High", 2, "Critical", 3))</f>
        <v>4</v>
      </c>
      <c r="K28" s="38" t="s">
        <v>457</v>
      </c>
      <c r="L28" s="38" t="s">
        <v>458</v>
      </c>
      <c r="M28" s="38" t="s">
        <v>459</v>
      </c>
    </row>
    <row r="29" spans="1:13" ht="23.25" x14ac:dyDescent="0.45">
      <c r="A29" s="39" t="s">
        <v>460</v>
      </c>
      <c r="B29" s="39" t="s">
        <v>461</v>
      </c>
      <c r="C29" s="39" t="s">
        <v>462</v>
      </c>
      <c r="D29" s="39" t="s">
        <v>463</v>
      </c>
      <c r="E29" s="54" t="s">
        <v>785</v>
      </c>
      <c r="F29" s="39" t="s">
        <v>94</v>
      </c>
      <c r="G29" s="54" t="s">
        <v>775</v>
      </c>
      <c r="H29" s="39" t="s">
        <v>446</v>
      </c>
      <c r="I29" s="39" t="s">
        <v>128</v>
      </c>
      <c r="J29" s="39" cm="1">
        <f t="array" ref="J29">IF(OR(ISBLANK(H29), ISBLANK(I29)), "", _xlfn.SWITCH(H29, "Low", 1, "Medium", 2, "High", 3) * _xlfn.SWITCH(I29, "Low", 1, "Medium", 2, "High", 2, "Critical", 3))</f>
        <v>3</v>
      </c>
      <c r="K29" s="39" t="s">
        <v>464</v>
      </c>
      <c r="L29" s="39" t="s">
        <v>465</v>
      </c>
      <c r="M29" s="39" t="s">
        <v>466</v>
      </c>
    </row>
    <row r="30" spans="1:13" x14ac:dyDescent="0.45">
      <c r="A30" s="5"/>
      <c r="B30" s="5"/>
      <c r="C30" s="5"/>
      <c r="D30" s="5"/>
      <c r="E30" s="5"/>
      <c r="F30" s="5"/>
      <c r="G30" s="5"/>
      <c r="H30" s="5"/>
      <c r="I30" s="5"/>
      <c r="J30" s="38" t="str" cm="1">
        <f t="array" ref="J30">IF(OR(ISBLANK(H30), ISBLANK(I30)), "", _xlfn.SWITCH(H30, "Low", 1, "Medium", 2, "High", 3) * _xlfn.SWITCH(I30, "Low", 1, "Medium", 2, "High", 2, "Critical", 3))</f>
        <v/>
      </c>
      <c r="K30" s="5"/>
      <c r="L30" s="5"/>
      <c r="M30" s="5"/>
    </row>
    <row r="31" spans="1:13" x14ac:dyDescent="0.45">
      <c r="A31" s="4"/>
      <c r="B31" s="4"/>
      <c r="C31" s="4"/>
      <c r="D31" s="4"/>
      <c r="E31" s="4"/>
      <c r="F31" s="4"/>
      <c r="G31" s="4"/>
      <c r="H31" s="4"/>
      <c r="I31" s="4"/>
      <c r="J31" s="39" t="str" cm="1">
        <f t="array" ref="J31">IF(OR(ISBLANK(H31), ISBLANK(I31)), "", _xlfn.SWITCH(H31, "Low", 1, "Medium", 2, "High", 3) * _xlfn.SWITCH(I31, "Low", 1, "Medium", 2, "High", 2, "Critical", 3))</f>
        <v/>
      </c>
      <c r="K31" s="4"/>
      <c r="L31" s="4"/>
      <c r="M31" s="4"/>
    </row>
    <row r="32" spans="1:13" x14ac:dyDescent="0.45">
      <c r="A32" s="5"/>
      <c r="B32" s="5"/>
      <c r="C32" s="5"/>
      <c r="D32" s="5"/>
      <c r="E32" s="5"/>
      <c r="F32" s="5"/>
      <c r="G32" s="5"/>
      <c r="H32" s="5"/>
      <c r="I32" s="5"/>
      <c r="J32" s="38" t="str" cm="1">
        <f t="array" ref="J32">IF(OR(ISBLANK(H32), ISBLANK(I32)), "", _xlfn.SWITCH(H32, "Low", 1, "Medium", 2, "High", 3) * _xlfn.SWITCH(I32, "Low", 1, "Medium", 2, "High", 2, "Critical", 3))</f>
        <v/>
      </c>
      <c r="K32" s="5"/>
      <c r="L32" s="5"/>
      <c r="M32" s="5"/>
    </row>
    <row r="33" spans="1:13" x14ac:dyDescent="0.45">
      <c r="A33" s="4"/>
      <c r="B33" s="4"/>
      <c r="C33" s="4"/>
      <c r="D33" s="4"/>
      <c r="E33" s="4"/>
      <c r="F33" s="4"/>
      <c r="G33" s="4"/>
      <c r="H33" s="4"/>
      <c r="I33" s="4"/>
      <c r="J33" s="39" t="str" cm="1">
        <f t="array" ref="J33">IF(OR(ISBLANK(H33), ISBLANK(I33)), "", _xlfn.SWITCH(H33, "Low", 1, "Medium", 2, "High", 3) * _xlfn.SWITCH(I33, "Low", 1, "Medium", 2, "High", 2, "Critical", 3))</f>
        <v/>
      </c>
      <c r="K33" s="4"/>
      <c r="L33" s="4"/>
      <c r="M33" s="4"/>
    </row>
    <row r="34" spans="1:13" x14ac:dyDescent="0.45">
      <c r="A34" s="5"/>
      <c r="B34" s="5"/>
      <c r="C34" s="5"/>
      <c r="D34" s="5"/>
      <c r="E34" s="5"/>
      <c r="F34" s="5"/>
      <c r="G34" s="5"/>
      <c r="H34" s="5"/>
      <c r="I34" s="5"/>
      <c r="J34" s="38" t="str" cm="1">
        <f t="array" ref="J34">IF(OR(ISBLANK(H34), ISBLANK(I34)), "", _xlfn.SWITCH(H34, "Low", 1, "Medium", 2, "High", 3) * _xlfn.SWITCH(I34, "Low", 1, "Medium", 2, "High", 2, "Critical", 3))</f>
        <v/>
      </c>
      <c r="K34" s="5"/>
      <c r="L34" s="5"/>
      <c r="M34" s="5"/>
    </row>
    <row r="35" spans="1:13" x14ac:dyDescent="0.45">
      <c r="A35" s="4"/>
      <c r="B35" s="4"/>
      <c r="C35" s="4"/>
      <c r="D35" s="4"/>
      <c r="E35" s="4"/>
      <c r="F35" s="4"/>
      <c r="G35" s="4"/>
      <c r="H35" s="4"/>
      <c r="I35" s="4"/>
      <c r="J35" s="39" t="str" cm="1">
        <f t="array" ref="J35">IF(OR(ISBLANK(H35), ISBLANK(I35)), "", _xlfn.SWITCH(H35, "Low", 1, "Medium", 2, "High", 3) * _xlfn.SWITCH(I35, "Low", 1, "Medium", 2, "High", 2, "Critical", 3))</f>
        <v/>
      </c>
      <c r="K35" s="4"/>
      <c r="L35" s="4"/>
      <c r="M35" s="4"/>
    </row>
    <row r="36" spans="1:13" x14ac:dyDescent="0.45">
      <c r="A36" s="5"/>
      <c r="B36" s="5"/>
      <c r="C36" s="5"/>
      <c r="D36" s="5"/>
      <c r="E36" s="5"/>
      <c r="F36" s="5"/>
      <c r="G36" s="5"/>
      <c r="H36" s="5"/>
      <c r="I36" s="5"/>
      <c r="J36" s="38" t="str" cm="1">
        <f t="array" ref="J36">IF(OR(ISBLANK(H36), ISBLANK(I36)), "", _xlfn.SWITCH(H36, "Low", 1, "Medium", 2, "High", 3) * _xlfn.SWITCH(I36, "Low", 1, "Medium", 2, "High", 2, "Critical", 3))</f>
        <v/>
      </c>
      <c r="K36" s="5"/>
      <c r="L36" s="5"/>
      <c r="M36" s="5"/>
    </row>
    <row r="37" spans="1:13" x14ac:dyDescent="0.45">
      <c r="A37" s="4"/>
      <c r="B37" s="4"/>
      <c r="C37" s="4"/>
      <c r="D37" s="4"/>
      <c r="E37" s="4"/>
      <c r="F37" s="4"/>
      <c r="G37" s="4"/>
      <c r="H37" s="4"/>
      <c r="I37" s="4"/>
      <c r="J37" s="39" t="str" cm="1">
        <f t="array" ref="J37">IF(OR(ISBLANK(H37), ISBLANK(I37)), "", _xlfn.SWITCH(H37, "Low", 1, "Medium", 2, "High", 3) * _xlfn.SWITCH(I37, "Low", 1, "Medium", 2, "High", 2, "Critical", 3))</f>
        <v/>
      </c>
      <c r="K37" s="4"/>
      <c r="L37" s="4"/>
      <c r="M37" s="4"/>
    </row>
    <row r="38" spans="1:13" x14ac:dyDescent="0.45">
      <c r="A38" s="5"/>
      <c r="B38" s="5"/>
      <c r="C38" s="5"/>
      <c r="D38" s="5"/>
      <c r="E38" s="5"/>
      <c r="F38" s="5"/>
      <c r="G38" s="5"/>
      <c r="H38" s="5"/>
      <c r="I38" s="5"/>
      <c r="J38" s="38" t="str" cm="1">
        <f t="array" ref="J38">IF(OR(ISBLANK(H38), ISBLANK(I38)), "", _xlfn.SWITCH(H38, "Low", 1, "Medium", 2, "High", 3) * _xlfn.SWITCH(I38, "Low", 1, "Medium", 2, "High", 2, "Critical", 3))</f>
        <v/>
      </c>
      <c r="K38" s="5"/>
      <c r="L38" s="5"/>
      <c r="M38" s="5"/>
    </row>
    <row r="39" spans="1:13" x14ac:dyDescent="0.45">
      <c r="A39" s="4"/>
      <c r="B39" s="4"/>
      <c r="C39" s="4"/>
      <c r="D39" s="4"/>
      <c r="E39" s="4"/>
      <c r="F39" s="4"/>
      <c r="G39" s="4"/>
      <c r="H39" s="4"/>
      <c r="I39" s="4"/>
      <c r="J39" s="39" t="str" cm="1">
        <f t="array" ref="J39">IF(OR(ISBLANK(H39), ISBLANK(I39)), "", _xlfn.SWITCH(H39, "Low", 1, "Medium", 2, "High", 3) * _xlfn.SWITCH(I39, "Low", 1, "Medium", 2, "High", 2, "Critical", 3))</f>
        <v/>
      </c>
      <c r="K39" s="4"/>
      <c r="L39" s="4"/>
      <c r="M39" s="4"/>
    </row>
    <row r="40" spans="1:13" x14ac:dyDescent="0.45">
      <c r="A40" s="5"/>
      <c r="B40" s="5"/>
      <c r="C40" s="5"/>
      <c r="D40" s="5"/>
      <c r="E40" s="5"/>
      <c r="F40" s="5"/>
      <c r="G40" s="5"/>
      <c r="H40" s="5"/>
      <c r="I40" s="5"/>
      <c r="J40" s="38" t="str" cm="1">
        <f t="array" ref="J40">IF(OR(ISBLANK(H40), ISBLANK(I40)), "", _xlfn.SWITCH(H40, "Low", 1, "Medium", 2, "High", 3) * _xlfn.SWITCH(I40, "Low", 1, "Medium", 2, "High", 2, "Critical", 3))</f>
        <v/>
      </c>
      <c r="K40" s="5"/>
      <c r="L40" s="5"/>
      <c r="M40" s="5"/>
    </row>
    <row r="41" spans="1:13" x14ac:dyDescent="0.45">
      <c r="A41" s="4"/>
      <c r="B41" s="4"/>
      <c r="C41" s="4"/>
      <c r="D41" s="4"/>
      <c r="E41" s="4"/>
      <c r="F41" s="4"/>
      <c r="G41" s="4"/>
      <c r="H41" s="4"/>
      <c r="I41" s="4"/>
      <c r="J41" s="39" t="str" cm="1">
        <f t="array" ref="J41">IF(OR(ISBLANK(H41), ISBLANK(I41)), "", _xlfn.SWITCH(H41, "Low", 1, "Medium", 2, "High", 3) * _xlfn.SWITCH(I41, "Low", 1, "Medium", 2, "High", 2, "Critical", 3))</f>
        <v/>
      </c>
      <c r="K41" s="4"/>
      <c r="L41" s="4"/>
      <c r="M41" s="4"/>
    </row>
    <row r="42" spans="1:13" x14ac:dyDescent="0.45">
      <c r="A42" s="5"/>
      <c r="B42" s="5"/>
      <c r="C42" s="5"/>
      <c r="D42" s="5"/>
      <c r="E42" s="5"/>
      <c r="F42" s="5"/>
      <c r="G42" s="5"/>
      <c r="H42" s="5"/>
      <c r="I42" s="5"/>
      <c r="J42" s="38" t="str" cm="1">
        <f t="array" ref="J42">IF(OR(ISBLANK(H42), ISBLANK(I42)), "", _xlfn.SWITCH(H42, "Low", 1, "Medium", 2, "High", 3) * _xlfn.SWITCH(I42, "Low", 1, "Medium", 2, "High", 2, "Critical", 3))</f>
        <v/>
      </c>
      <c r="K42" s="5"/>
      <c r="L42" s="5"/>
      <c r="M42" s="5"/>
    </row>
  </sheetData>
  <mergeCells count="3">
    <mergeCell ref="A25:M25"/>
    <mergeCell ref="A2:M2"/>
    <mergeCell ref="A1:M1"/>
  </mergeCells>
  <conditionalFormatting sqref="E4:E23">
    <cfRule type="expression" dxfId="5" priority="3">
      <formula>AND(E4&lt;&gt;"", E4="Critical")</formula>
    </cfRule>
  </conditionalFormatting>
  <conditionalFormatting sqref="J27:J42">
    <cfRule type="cellIs" dxfId="4" priority="1" operator="between">
      <formula>6</formula>
      <formula>9</formula>
    </cfRule>
  </conditionalFormatting>
  <dataValidations count="5">
    <dataValidation type="list" allowBlank="1" showInputMessage="1" showErrorMessage="1" sqref="D4:D23" xr:uid="{3D3DDE19-D6DB-4C84-86EA-F23D9C35A6E5}">
      <formula1>"Physical,Network,Software,External,Human"</formula1>
    </dataValidation>
    <dataValidation type="list" allowBlank="1" showInputMessage="1" showErrorMessage="1" sqref="E4:E23 I27:I42" xr:uid="{1C5C2C32-B51C-489D-AF10-EACBAD07214C}">
      <formula1>"Critical,High,Medium,Low"</formula1>
    </dataValidation>
    <dataValidation type="list" allowBlank="1" showInputMessage="1" showErrorMessage="1" sqref="I4:I23" xr:uid="{684853F1-6471-40CC-A037-A8246C3ADE60}">
      <formula1>"Adequacy,Partial,None"</formula1>
    </dataValidation>
    <dataValidation type="list" allowBlank="1" showInputMessage="1" showErrorMessage="1" sqref="M4:M23" xr:uid="{3AB5E495-ED3F-4AD1-B07D-D28B6A3EF0E0}">
      <formula1>"Open,In Progress,Resolved"</formula1>
    </dataValidation>
    <dataValidation type="list" allowBlank="1" showInputMessage="1" showErrorMessage="1" sqref="H27:H42" xr:uid="{459011EA-7CCB-4DAA-A029-9B48CCBB7AEE}">
      <formula1>"High,Medium,Low"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340C0B-561A-4052-90AD-BFB61F5E2331}">
          <x14:formula1>
            <xm:f>'Service Register'!$A$3:$A$100</xm:f>
          </x14:formula1>
          <xm:sqref>B4:B23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0"/>
  <sheetViews>
    <sheetView showGridLines="0" topLeftCell="F1" zoomScaleNormal="100" workbookViewId="0">
      <pane ySplit="1" topLeftCell="A62" activePane="bottomLeft" state="frozen"/>
      <selection activeCell="F1" sqref="F1"/>
      <selection pane="bottomLeft" activeCell="E32" sqref="E32"/>
    </sheetView>
  </sheetViews>
  <sheetFormatPr defaultRowHeight="14.25" x14ac:dyDescent="0.45"/>
  <cols>
    <col min="1" max="1" width="12" customWidth="1"/>
    <col min="2" max="2" width="14" customWidth="1"/>
    <col min="3" max="4" width="26" customWidth="1"/>
    <col min="5" max="5" width="36" customWidth="1"/>
    <col min="6" max="6" width="20" customWidth="1"/>
    <col min="7" max="7" width="12" customWidth="1"/>
    <col min="8" max="9" width="16" customWidth="1"/>
    <col min="10" max="10" width="36" customWidth="1"/>
    <col min="11" max="12" width="24" customWidth="1"/>
  </cols>
  <sheetData>
    <row r="1" spans="1:12" ht="38.65" customHeight="1" thickBot="1" x14ac:dyDescent="0.5">
      <c r="A1" s="55" t="s">
        <v>776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2.05" customHeight="1" thickTop="1" thickBot="1" x14ac:dyDescent="0.5">
      <c r="A2" s="90" t="s">
        <v>777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</row>
    <row r="3" spans="1:12" ht="26.65" thickTop="1" x14ac:dyDescent="0.45">
      <c r="A3" s="22" t="s">
        <v>62</v>
      </c>
      <c r="B3" s="22" t="s">
        <v>467</v>
      </c>
      <c r="C3" s="22" t="s">
        <v>468</v>
      </c>
      <c r="D3" s="22" t="s">
        <v>469</v>
      </c>
      <c r="E3" s="22" t="s">
        <v>470</v>
      </c>
      <c r="F3" s="22" t="s">
        <v>471</v>
      </c>
      <c r="G3" s="22" t="s">
        <v>472</v>
      </c>
      <c r="H3" s="22" t="s">
        <v>473</v>
      </c>
      <c r="I3" s="22" t="s">
        <v>474</v>
      </c>
      <c r="J3" s="22" t="s">
        <v>475</v>
      </c>
      <c r="K3" s="22" t="s">
        <v>476</v>
      </c>
      <c r="L3" s="22" t="s">
        <v>79</v>
      </c>
    </row>
    <row r="4" spans="1:12" ht="23.25" x14ac:dyDescent="0.45">
      <c r="A4" s="6" t="s">
        <v>94</v>
      </c>
      <c r="B4" s="52"/>
      <c r="C4" s="6" t="s">
        <v>477</v>
      </c>
      <c r="D4" s="46" t="s">
        <v>783</v>
      </c>
      <c r="E4" s="6" t="s">
        <v>478</v>
      </c>
      <c r="F4" s="6" t="s">
        <v>479</v>
      </c>
      <c r="G4" s="6"/>
      <c r="H4" s="6" t="str">
        <f>IF(G4="", "", G4)</f>
        <v/>
      </c>
      <c r="I4" s="6" t="s">
        <v>109</v>
      </c>
      <c r="J4" s="46" t="s">
        <v>784</v>
      </c>
      <c r="K4" s="6" t="s">
        <v>480</v>
      </c>
      <c r="L4" s="6"/>
    </row>
    <row r="5" spans="1:12" ht="23.25" x14ac:dyDescent="0.45">
      <c r="A5" s="7" t="s">
        <v>94</v>
      </c>
      <c r="B5" s="53"/>
      <c r="C5" s="7" t="s">
        <v>481</v>
      </c>
      <c r="D5" s="7" t="s">
        <v>482</v>
      </c>
      <c r="E5" s="7" t="s">
        <v>483</v>
      </c>
      <c r="F5" s="7" t="s">
        <v>409</v>
      </c>
      <c r="G5" s="7"/>
      <c r="H5" s="7" t="str">
        <f>IF(G5="", "", H4+G5)</f>
        <v/>
      </c>
      <c r="I5" s="7" t="s">
        <v>109</v>
      </c>
      <c r="J5" s="7" t="s">
        <v>484</v>
      </c>
      <c r="K5" s="7" t="s">
        <v>485</v>
      </c>
      <c r="L5" s="7" t="s">
        <v>486</v>
      </c>
    </row>
    <row r="6" spans="1:12" ht="23.25" x14ac:dyDescent="0.45">
      <c r="A6" s="6" t="s">
        <v>94</v>
      </c>
      <c r="B6" s="48"/>
      <c r="C6" s="6" t="s">
        <v>487</v>
      </c>
      <c r="D6" s="46" t="s">
        <v>782</v>
      </c>
      <c r="E6" s="6" t="s">
        <v>488</v>
      </c>
      <c r="F6" s="6" t="s">
        <v>489</v>
      </c>
      <c r="G6" s="6"/>
      <c r="H6" s="38" t="str">
        <f t="shared" ref="H6:H25" si="0">IF(G6="", "", H5+G6)</f>
        <v/>
      </c>
      <c r="I6" s="6" t="s">
        <v>490</v>
      </c>
      <c r="J6" s="6" t="s">
        <v>491</v>
      </c>
      <c r="K6" s="6" t="s">
        <v>492</v>
      </c>
      <c r="L6" s="6" t="s">
        <v>493</v>
      </c>
    </row>
    <row r="7" spans="1:12" ht="23.25" x14ac:dyDescent="0.45">
      <c r="A7" s="7" t="s">
        <v>94</v>
      </c>
      <c r="B7" s="49"/>
      <c r="C7" s="7" t="s">
        <v>494</v>
      </c>
      <c r="D7" s="47" t="s">
        <v>782</v>
      </c>
      <c r="E7" s="7" t="s">
        <v>495</v>
      </c>
      <c r="F7" s="7" t="s">
        <v>84</v>
      </c>
      <c r="G7" s="7"/>
      <c r="H7" s="7" t="str">
        <f t="shared" si="0"/>
        <v/>
      </c>
      <c r="I7" s="7" t="s">
        <v>496</v>
      </c>
      <c r="J7" s="7" t="s">
        <v>497</v>
      </c>
      <c r="K7" s="7" t="s">
        <v>498</v>
      </c>
      <c r="L7" s="7"/>
    </row>
    <row r="8" spans="1:12" ht="23.25" x14ac:dyDescent="0.45">
      <c r="A8" s="6" t="s">
        <v>94</v>
      </c>
      <c r="B8" s="48"/>
      <c r="C8" s="6" t="s">
        <v>499</v>
      </c>
      <c r="D8" s="46" t="s">
        <v>780</v>
      </c>
      <c r="E8" s="6" t="s">
        <v>500</v>
      </c>
      <c r="F8" s="6" t="s">
        <v>221</v>
      </c>
      <c r="G8" s="6"/>
      <c r="H8" s="38" t="str">
        <f t="shared" si="0"/>
        <v/>
      </c>
      <c r="I8" s="6" t="s">
        <v>109</v>
      </c>
      <c r="J8" s="6" t="s">
        <v>501</v>
      </c>
      <c r="K8" s="6" t="s">
        <v>492</v>
      </c>
      <c r="L8" s="6" t="s">
        <v>502</v>
      </c>
    </row>
    <row r="9" spans="1:12" ht="23.25" x14ac:dyDescent="0.45">
      <c r="A9" s="7" t="s">
        <v>94</v>
      </c>
      <c r="B9" s="49"/>
      <c r="C9" s="7" t="s">
        <v>503</v>
      </c>
      <c r="D9" s="47" t="s">
        <v>781</v>
      </c>
      <c r="E9" s="7" t="s">
        <v>504</v>
      </c>
      <c r="F9" s="7" t="s">
        <v>169</v>
      </c>
      <c r="G9" s="7"/>
      <c r="H9" s="7" t="str">
        <f t="shared" si="0"/>
        <v/>
      </c>
      <c r="I9" s="7" t="s">
        <v>109</v>
      </c>
      <c r="J9" s="7" t="s">
        <v>505</v>
      </c>
      <c r="K9" s="7" t="s">
        <v>506</v>
      </c>
      <c r="L9" s="7" t="s">
        <v>507</v>
      </c>
    </row>
    <row r="10" spans="1:12" x14ac:dyDescent="0.45">
      <c r="A10" s="5"/>
      <c r="B10" s="50"/>
      <c r="C10" s="5"/>
      <c r="D10" s="5"/>
      <c r="E10" s="5"/>
      <c r="F10" s="5"/>
      <c r="G10" s="5"/>
      <c r="H10" s="38" t="str">
        <f t="shared" si="0"/>
        <v/>
      </c>
      <c r="I10" s="5"/>
      <c r="J10" s="5"/>
      <c r="K10" s="5"/>
      <c r="L10" s="5"/>
    </row>
    <row r="11" spans="1:12" x14ac:dyDescent="0.45">
      <c r="A11" s="4"/>
      <c r="B11" s="51"/>
      <c r="C11" s="4"/>
      <c r="D11" s="4"/>
      <c r="E11" s="4"/>
      <c r="F11" s="4"/>
      <c r="G11" s="4"/>
      <c r="H11" s="7" t="str">
        <f t="shared" si="0"/>
        <v/>
      </c>
      <c r="I11" s="4"/>
      <c r="J11" s="4"/>
      <c r="K11" s="4"/>
      <c r="L11" s="4"/>
    </row>
    <row r="12" spans="1:12" x14ac:dyDescent="0.45">
      <c r="A12" s="5"/>
      <c r="B12" s="50"/>
      <c r="C12" s="5"/>
      <c r="D12" s="5"/>
      <c r="E12" s="5"/>
      <c r="F12" s="5"/>
      <c r="G12" s="5"/>
      <c r="H12" s="38" t="str">
        <f t="shared" si="0"/>
        <v/>
      </c>
      <c r="I12" s="5"/>
      <c r="J12" s="5"/>
      <c r="K12" s="5"/>
      <c r="L12" s="5"/>
    </row>
    <row r="13" spans="1:12" x14ac:dyDescent="0.45">
      <c r="A13" s="4"/>
      <c r="B13" s="51"/>
      <c r="C13" s="4"/>
      <c r="D13" s="4"/>
      <c r="E13" s="4"/>
      <c r="F13" s="4"/>
      <c r="G13" s="4"/>
      <c r="H13" s="7" t="str">
        <f t="shared" si="0"/>
        <v/>
      </c>
      <c r="I13" s="4"/>
      <c r="J13" s="4"/>
      <c r="K13" s="4"/>
      <c r="L13" s="4"/>
    </row>
    <row r="14" spans="1:12" x14ac:dyDescent="0.45">
      <c r="A14" s="5"/>
      <c r="B14" s="50"/>
      <c r="C14" s="5"/>
      <c r="D14" s="5"/>
      <c r="E14" s="5"/>
      <c r="F14" s="5"/>
      <c r="G14" s="5"/>
      <c r="H14" s="38" t="str">
        <f t="shared" si="0"/>
        <v/>
      </c>
      <c r="I14" s="5"/>
      <c r="J14" s="5"/>
      <c r="K14" s="5"/>
      <c r="L14" s="5"/>
    </row>
    <row r="15" spans="1:12" x14ac:dyDescent="0.45">
      <c r="A15" s="4"/>
      <c r="B15" s="51"/>
      <c r="C15" s="4"/>
      <c r="D15" s="4"/>
      <c r="E15" s="4"/>
      <c r="F15" s="4"/>
      <c r="G15" s="4"/>
      <c r="H15" s="7" t="str">
        <f t="shared" si="0"/>
        <v/>
      </c>
      <c r="I15" s="4"/>
      <c r="J15" s="4"/>
      <c r="K15" s="4"/>
      <c r="L15" s="4"/>
    </row>
    <row r="16" spans="1:12" x14ac:dyDescent="0.45">
      <c r="A16" s="5"/>
      <c r="B16" s="50"/>
      <c r="C16" s="5"/>
      <c r="D16" s="5"/>
      <c r="E16" s="5"/>
      <c r="F16" s="5"/>
      <c r="G16" s="5"/>
      <c r="H16" s="38" t="str">
        <f t="shared" si="0"/>
        <v/>
      </c>
      <c r="I16" s="5"/>
      <c r="J16" s="5"/>
      <c r="K16" s="5"/>
      <c r="L16" s="5"/>
    </row>
    <row r="17" spans="1:12" x14ac:dyDescent="0.45">
      <c r="A17" s="4"/>
      <c r="B17" s="51"/>
      <c r="C17" s="4"/>
      <c r="D17" s="4"/>
      <c r="E17" s="4"/>
      <c r="F17" s="4"/>
      <c r="G17" s="4"/>
      <c r="H17" s="7" t="str">
        <f t="shared" si="0"/>
        <v/>
      </c>
      <c r="I17" s="4"/>
      <c r="J17" s="4"/>
      <c r="K17" s="4"/>
      <c r="L17" s="4"/>
    </row>
    <row r="18" spans="1:12" x14ac:dyDescent="0.45">
      <c r="A18" s="5"/>
      <c r="B18" s="50"/>
      <c r="C18" s="5"/>
      <c r="D18" s="5"/>
      <c r="E18" s="5"/>
      <c r="F18" s="5"/>
      <c r="G18" s="5"/>
      <c r="H18" s="38" t="str">
        <f t="shared" si="0"/>
        <v/>
      </c>
      <c r="I18" s="5"/>
      <c r="J18" s="5"/>
      <c r="K18" s="5"/>
      <c r="L18" s="5"/>
    </row>
    <row r="19" spans="1:12" x14ac:dyDescent="0.45">
      <c r="A19" s="4"/>
      <c r="B19" s="51"/>
      <c r="C19" s="4"/>
      <c r="D19" s="4"/>
      <c r="E19" s="4"/>
      <c r="F19" s="4"/>
      <c r="G19" s="4"/>
      <c r="H19" s="7" t="str">
        <f t="shared" si="0"/>
        <v/>
      </c>
      <c r="I19" s="4"/>
      <c r="J19" s="4"/>
      <c r="K19" s="4"/>
      <c r="L19" s="4"/>
    </row>
    <row r="20" spans="1:12" x14ac:dyDescent="0.45">
      <c r="A20" s="5"/>
      <c r="B20" s="50"/>
      <c r="C20" s="5"/>
      <c r="D20" s="5"/>
      <c r="E20" s="5"/>
      <c r="F20" s="5"/>
      <c r="G20" s="5"/>
      <c r="H20" s="38" t="str">
        <f t="shared" si="0"/>
        <v/>
      </c>
      <c r="I20" s="5"/>
      <c r="J20" s="5"/>
      <c r="K20" s="5"/>
      <c r="L20" s="5"/>
    </row>
    <row r="21" spans="1:12" x14ac:dyDescent="0.45">
      <c r="A21" s="4"/>
      <c r="B21" s="51"/>
      <c r="C21" s="4"/>
      <c r="D21" s="4"/>
      <c r="E21" s="4"/>
      <c r="F21" s="4"/>
      <c r="G21" s="4"/>
      <c r="H21" s="7" t="str">
        <f t="shared" si="0"/>
        <v/>
      </c>
      <c r="I21" s="4"/>
      <c r="J21" s="4"/>
      <c r="K21" s="4"/>
      <c r="L21" s="4"/>
    </row>
    <row r="22" spans="1:12" x14ac:dyDescent="0.45">
      <c r="A22" s="5"/>
      <c r="B22" s="50"/>
      <c r="C22" s="5"/>
      <c r="D22" s="5"/>
      <c r="E22" s="5"/>
      <c r="F22" s="5"/>
      <c r="G22" s="5"/>
      <c r="H22" s="38" t="str">
        <f t="shared" si="0"/>
        <v/>
      </c>
      <c r="I22" s="5"/>
      <c r="J22" s="5"/>
      <c r="K22" s="5"/>
      <c r="L22" s="5"/>
    </row>
    <row r="23" spans="1:12" x14ac:dyDescent="0.45">
      <c r="A23" s="4"/>
      <c r="B23" s="51"/>
      <c r="C23" s="4"/>
      <c r="D23" s="4"/>
      <c r="E23" s="4"/>
      <c r="F23" s="4"/>
      <c r="G23" s="4"/>
      <c r="H23" s="7" t="str">
        <f t="shared" si="0"/>
        <v/>
      </c>
      <c r="I23" s="4"/>
      <c r="J23" s="4"/>
      <c r="K23" s="4"/>
      <c r="L23" s="4"/>
    </row>
    <row r="24" spans="1:12" x14ac:dyDescent="0.45">
      <c r="A24" s="5"/>
      <c r="B24" s="50"/>
      <c r="C24" s="5"/>
      <c r="D24" s="5"/>
      <c r="E24" s="5"/>
      <c r="F24" s="5"/>
      <c r="G24" s="5"/>
      <c r="H24" s="38" t="str">
        <f t="shared" si="0"/>
        <v/>
      </c>
      <c r="I24" s="5"/>
      <c r="J24" s="5"/>
      <c r="K24" s="5"/>
      <c r="L24" s="5"/>
    </row>
    <row r="25" spans="1:12" x14ac:dyDescent="0.45">
      <c r="A25" s="4"/>
      <c r="B25" s="51"/>
      <c r="C25" s="4"/>
      <c r="D25" s="4"/>
      <c r="E25" s="4"/>
      <c r="F25" s="4"/>
      <c r="G25" s="4"/>
      <c r="H25" s="7" t="str">
        <f t="shared" si="0"/>
        <v/>
      </c>
      <c r="I25" s="4"/>
      <c r="J25" s="4"/>
      <c r="K25" s="4"/>
      <c r="L25" s="4"/>
    </row>
    <row r="26" spans="1:12" ht="14.65" thickBot="1" x14ac:dyDescent="0.5"/>
    <row r="27" spans="1:12" ht="22.05" customHeight="1" thickTop="1" thickBot="1" x14ac:dyDescent="0.5">
      <c r="A27" s="76" t="s">
        <v>778</v>
      </c>
      <c r="B27" s="82"/>
      <c r="C27" s="82"/>
      <c r="D27" s="82"/>
      <c r="E27" s="82"/>
      <c r="F27" s="82"/>
      <c r="G27" s="82"/>
      <c r="H27" s="82"/>
      <c r="I27" s="82"/>
      <c r="J27" s="82"/>
      <c r="K27" s="83"/>
    </row>
    <row r="28" spans="1:12" ht="26.65" thickTop="1" x14ac:dyDescent="0.45">
      <c r="A28" s="22" t="s">
        <v>62</v>
      </c>
      <c r="B28" s="22" t="s">
        <v>508</v>
      </c>
      <c r="C28" s="22" t="s">
        <v>509</v>
      </c>
      <c r="D28" s="22" t="s">
        <v>510</v>
      </c>
      <c r="E28" s="22" t="s">
        <v>511</v>
      </c>
      <c r="F28" s="22" t="s">
        <v>512</v>
      </c>
      <c r="G28" s="22" t="s">
        <v>513</v>
      </c>
      <c r="H28" s="22" t="s">
        <v>514</v>
      </c>
      <c r="I28" s="22" t="s">
        <v>515</v>
      </c>
      <c r="J28" s="22" t="s">
        <v>516</v>
      </c>
      <c r="K28" s="22" t="s">
        <v>267</v>
      </c>
    </row>
    <row r="29" spans="1:12" ht="23.25" x14ac:dyDescent="0.45">
      <c r="A29" s="39" t="s">
        <v>94</v>
      </c>
      <c r="B29" s="39"/>
      <c r="C29" s="39"/>
      <c r="D29" s="39"/>
      <c r="E29" s="39"/>
      <c r="F29" s="39" t="str">
        <f>IF(OR(B29="", D29=""), "", MAX(0, D29-B29))</f>
        <v/>
      </c>
      <c r="G29" s="39" t="str">
        <f>IF(OR(C29="", E29=""), "", MAX(0, E29-C29))</f>
        <v/>
      </c>
      <c r="H29" s="39" t="s">
        <v>134</v>
      </c>
      <c r="I29" s="39" t="s">
        <v>517</v>
      </c>
      <c r="J29" s="54" t="s">
        <v>779</v>
      </c>
      <c r="K29" s="39" t="s">
        <v>518</v>
      </c>
    </row>
    <row r="30" spans="1:12" ht="23.25" x14ac:dyDescent="0.45">
      <c r="A30" s="6" t="s">
        <v>80</v>
      </c>
      <c r="B30" s="6"/>
      <c r="C30" s="6"/>
      <c r="D30" s="6"/>
      <c r="E30" s="6"/>
      <c r="F30" s="6" t="str">
        <f t="shared" ref="F30:F40" si="1">IF(OR(B30="", D30=""), "", MAX(0, D30-B30))</f>
        <v/>
      </c>
      <c r="G30" s="6" t="str">
        <f t="shared" ref="G30:G40" si="2">IF(OR(C30="", E30=""), "", MAX(0, E30-C30))</f>
        <v/>
      </c>
      <c r="H30" s="6" t="s">
        <v>519</v>
      </c>
      <c r="I30" s="6" t="s">
        <v>520</v>
      </c>
      <c r="J30" s="6" t="s">
        <v>521</v>
      </c>
      <c r="K30" s="6" t="s">
        <v>498</v>
      </c>
    </row>
    <row r="31" spans="1:12" x14ac:dyDescent="0.45">
      <c r="A31" s="4"/>
      <c r="B31" s="4"/>
      <c r="C31" s="4"/>
      <c r="D31" s="4"/>
      <c r="E31" s="4"/>
      <c r="F31" s="39" t="str">
        <f t="shared" si="1"/>
        <v/>
      </c>
      <c r="G31" s="39" t="str">
        <f t="shared" si="2"/>
        <v/>
      </c>
      <c r="H31" s="4"/>
      <c r="I31" s="4"/>
      <c r="J31" s="4"/>
      <c r="K31" s="4"/>
    </row>
    <row r="32" spans="1:12" x14ac:dyDescent="0.45">
      <c r="A32" s="5"/>
      <c r="B32" s="5"/>
      <c r="C32" s="5"/>
      <c r="D32" s="5"/>
      <c r="E32" s="5"/>
      <c r="F32" s="6" t="str">
        <f t="shared" si="1"/>
        <v/>
      </c>
      <c r="G32" s="6" t="str">
        <f t="shared" si="2"/>
        <v/>
      </c>
      <c r="H32" s="5"/>
      <c r="I32" s="5"/>
      <c r="J32" s="5"/>
      <c r="K32" s="5"/>
    </row>
    <row r="33" spans="1:11" x14ac:dyDescent="0.45">
      <c r="A33" s="4"/>
      <c r="B33" s="4"/>
      <c r="C33" s="4"/>
      <c r="D33" s="4"/>
      <c r="E33" s="4"/>
      <c r="F33" s="39" t="str">
        <f t="shared" si="1"/>
        <v/>
      </c>
      <c r="G33" s="39" t="str">
        <f t="shared" si="2"/>
        <v/>
      </c>
      <c r="H33" s="4"/>
      <c r="I33" s="4"/>
      <c r="J33" s="4"/>
      <c r="K33" s="4"/>
    </row>
    <row r="34" spans="1:11" x14ac:dyDescent="0.45">
      <c r="A34" s="5"/>
      <c r="B34" s="5"/>
      <c r="C34" s="5"/>
      <c r="D34" s="5"/>
      <c r="E34" s="5"/>
      <c r="F34" s="6" t="str">
        <f t="shared" si="1"/>
        <v/>
      </c>
      <c r="G34" s="6" t="str">
        <f t="shared" si="2"/>
        <v/>
      </c>
      <c r="H34" s="5"/>
      <c r="I34" s="5"/>
      <c r="J34" s="5"/>
      <c r="K34" s="5"/>
    </row>
    <row r="35" spans="1:11" x14ac:dyDescent="0.45">
      <c r="A35" s="4"/>
      <c r="B35" s="4"/>
      <c r="C35" s="4"/>
      <c r="D35" s="4"/>
      <c r="E35" s="4"/>
      <c r="F35" s="39" t="str">
        <f t="shared" si="1"/>
        <v/>
      </c>
      <c r="G35" s="39" t="str">
        <f t="shared" si="2"/>
        <v/>
      </c>
      <c r="H35" s="4"/>
      <c r="I35" s="4"/>
      <c r="J35" s="4"/>
      <c r="K35" s="4"/>
    </row>
    <row r="36" spans="1:11" x14ac:dyDescent="0.45">
      <c r="A36" s="5"/>
      <c r="B36" s="5"/>
      <c r="C36" s="5"/>
      <c r="D36" s="5"/>
      <c r="E36" s="5"/>
      <c r="F36" s="6" t="str">
        <f t="shared" si="1"/>
        <v/>
      </c>
      <c r="G36" s="6" t="str">
        <f t="shared" si="2"/>
        <v/>
      </c>
      <c r="H36" s="5"/>
      <c r="I36" s="5"/>
      <c r="J36" s="5"/>
      <c r="K36" s="5"/>
    </row>
    <row r="37" spans="1:11" x14ac:dyDescent="0.45">
      <c r="A37" s="4"/>
      <c r="B37" s="4"/>
      <c r="C37" s="4"/>
      <c r="D37" s="4"/>
      <c r="E37" s="4"/>
      <c r="F37" s="39" t="str">
        <f t="shared" si="1"/>
        <v/>
      </c>
      <c r="G37" s="39" t="str">
        <f t="shared" si="2"/>
        <v/>
      </c>
      <c r="H37" s="4"/>
      <c r="I37" s="4"/>
      <c r="J37" s="4"/>
      <c r="K37" s="4"/>
    </row>
    <row r="38" spans="1:11" x14ac:dyDescent="0.45">
      <c r="A38" s="5"/>
      <c r="B38" s="5"/>
      <c r="C38" s="5"/>
      <c r="D38" s="5"/>
      <c r="E38" s="5"/>
      <c r="F38" s="6" t="str">
        <f t="shared" si="1"/>
        <v/>
      </c>
      <c r="G38" s="6" t="str">
        <f t="shared" si="2"/>
        <v/>
      </c>
      <c r="H38" s="5"/>
      <c r="I38" s="5"/>
      <c r="J38" s="5"/>
      <c r="K38" s="5"/>
    </row>
    <row r="39" spans="1:11" x14ac:dyDescent="0.45">
      <c r="A39" s="4"/>
      <c r="B39" s="4"/>
      <c r="C39" s="4"/>
      <c r="D39" s="4"/>
      <c r="E39" s="4"/>
      <c r="F39" s="39" t="str">
        <f t="shared" si="1"/>
        <v/>
      </c>
      <c r="G39" s="39" t="str">
        <f t="shared" si="2"/>
        <v/>
      </c>
      <c r="H39" s="4"/>
      <c r="I39" s="4"/>
      <c r="J39" s="4"/>
      <c r="K39" s="4"/>
    </row>
    <row r="40" spans="1:11" x14ac:dyDescent="0.45">
      <c r="A40" s="5"/>
      <c r="B40" s="5"/>
      <c r="C40" s="5"/>
      <c r="D40" s="5"/>
      <c r="E40" s="5"/>
      <c r="F40" s="6" t="str">
        <f t="shared" si="1"/>
        <v/>
      </c>
      <c r="G40" s="6" t="str">
        <f t="shared" si="2"/>
        <v/>
      </c>
      <c r="H40" s="5"/>
      <c r="I40" s="5"/>
      <c r="J40" s="5"/>
      <c r="K40" s="5"/>
    </row>
  </sheetData>
  <mergeCells count="3">
    <mergeCell ref="A2:L2"/>
    <mergeCell ref="A1:L1"/>
    <mergeCell ref="A27:K27"/>
  </mergeCells>
  <dataValidations count="2">
    <dataValidation type="list" allowBlank="1" showInputMessage="1" showErrorMessage="1" sqref="I4:I25" xr:uid="{E627A905-D33A-43F7-AA86-C46D0EBA387E}">
      <formula1>"Yes,No"</formula1>
    </dataValidation>
    <dataValidation type="list" allowBlank="1" showInputMessage="1" showErrorMessage="1" sqref="I29:I40" xr:uid="{E8AECFC0-BA9E-457F-B089-952050075903}">
      <formula1>"Pass,Partial,Fail"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EC5789-27E6-419C-8E5B-3C501B478F4A}">
          <x14:formula1>
            <xm:f>'Service Register'!$A$3:$A$100</xm:f>
          </x14:formula1>
          <xm:sqref>A4:A25 A29:A40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4"/>
  <sheetViews>
    <sheetView showGridLines="0" topLeftCell="C1" zoomScaleNormal="100" workbookViewId="0">
      <pane ySplit="1" topLeftCell="A32" activePane="bottomLeft" state="frozen"/>
      <selection activeCell="D1" sqref="D1"/>
      <selection pane="bottomLeft" activeCell="I22" sqref="I22"/>
    </sheetView>
  </sheetViews>
  <sheetFormatPr defaultRowHeight="14.25" x14ac:dyDescent="0.45"/>
  <cols>
    <col min="1" max="1" width="12" customWidth="1"/>
    <col min="2" max="2" width="28" customWidth="1"/>
    <col min="3" max="4" width="16" customWidth="1"/>
    <col min="5" max="5" width="12" customWidth="1"/>
    <col min="6" max="6" width="36" customWidth="1"/>
    <col min="7" max="7" width="20" customWidth="1"/>
    <col min="8" max="8" width="16" customWidth="1"/>
    <col min="9" max="10" width="30" customWidth="1"/>
  </cols>
  <sheetData>
    <row r="1" spans="1:10" ht="33" customHeight="1" thickBot="1" x14ac:dyDescent="0.5">
      <c r="A1" s="55" t="s">
        <v>787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2.05" customHeight="1" thickTop="1" thickBot="1" x14ac:dyDescent="0.5">
      <c r="A2" s="57" t="s">
        <v>788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14.65" thickTop="1" x14ac:dyDescent="0.45">
      <c r="A3" s="22" t="s">
        <v>62</v>
      </c>
      <c r="B3" s="22" t="s">
        <v>522</v>
      </c>
      <c r="C3" s="22" t="s">
        <v>523</v>
      </c>
      <c r="D3" s="22" t="s">
        <v>524</v>
      </c>
      <c r="E3" s="22" t="s">
        <v>525</v>
      </c>
      <c r="F3" s="22" t="s">
        <v>526</v>
      </c>
      <c r="G3" s="22" t="s">
        <v>527</v>
      </c>
      <c r="H3" s="22" t="s">
        <v>528</v>
      </c>
      <c r="I3" s="22" t="s">
        <v>267</v>
      </c>
      <c r="J3" s="22" t="s">
        <v>79</v>
      </c>
    </row>
    <row r="4" spans="1:10" x14ac:dyDescent="0.45">
      <c r="A4" s="38" t="s">
        <v>94</v>
      </c>
      <c r="B4" s="38" t="s">
        <v>529</v>
      </c>
      <c r="C4" s="38">
        <v>4</v>
      </c>
      <c r="D4" s="38">
        <v>3</v>
      </c>
      <c r="E4" s="38" t="s">
        <v>530</v>
      </c>
      <c r="F4" s="38" t="s">
        <v>531</v>
      </c>
      <c r="G4" s="38" t="s">
        <v>532</v>
      </c>
      <c r="H4" s="93" t="s">
        <v>539</v>
      </c>
      <c r="I4" s="38" t="s">
        <v>534</v>
      </c>
      <c r="J4" s="38" t="s">
        <v>535</v>
      </c>
    </row>
    <row r="5" spans="1:10" x14ac:dyDescent="0.45">
      <c r="A5" s="39" t="s">
        <v>94</v>
      </c>
      <c r="B5" s="39" t="s">
        <v>536</v>
      </c>
      <c r="C5" s="39">
        <v>12</v>
      </c>
      <c r="D5" s="39">
        <v>2</v>
      </c>
      <c r="E5" s="39" t="s">
        <v>530</v>
      </c>
      <c r="F5" s="39" t="s">
        <v>537</v>
      </c>
      <c r="G5" s="39" t="s">
        <v>538</v>
      </c>
      <c r="H5" s="54" t="s">
        <v>539</v>
      </c>
      <c r="I5" s="39" t="s">
        <v>540</v>
      </c>
      <c r="J5" s="39"/>
    </row>
    <row r="6" spans="1:10" x14ac:dyDescent="0.45">
      <c r="A6" s="38" t="s">
        <v>94</v>
      </c>
      <c r="B6" s="38" t="s">
        <v>541</v>
      </c>
      <c r="C6" s="38">
        <v>95</v>
      </c>
      <c r="D6" s="38">
        <v>60</v>
      </c>
      <c r="E6" s="38" t="s">
        <v>530</v>
      </c>
      <c r="F6" s="38" t="s">
        <v>542</v>
      </c>
      <c r="G6" s="38" t="s">
        <v>538</v>
      </c>
      <c r="H6" s="93" t="s">
        <v>533</v>
      </c>
      <c r="I6" s="38" t="s">
        <v>543</v>
      </c>
      <c r="J6" s="38" t="s">
        <v>544</v>
      </c>
    </row>
    <row r="7" spans="1:10" x14ac:dyDescent="0.45">
      <c r="A7" s="39" t="s">
        <v>94</v>
      </c>
      <c r="B7" s="39" t="s">
        <v>545</v>
      </c>
      <c r="C7" s="39">
        <v>720</v>
      </c>
      <c r="D7" s="39">
        <v>1140</v>
      </c>
      <c r="E7" s="39" t="s">
        <v>546</v>
      </c>
      <c r="F7" s="39" t="s">
        <v>547</v>
      </c>
      <c r="G7" s="39" t="s">
        <v>202</v>
      </c>
      <c r="H7" s="54" t="s">
        <v>539</v>
      </c>
      <c r="I7" s="39" t="s">
        <v>543</v>
      </c>
      <c r="J7" s="39"/>
    </row>
    <row r="8" spans="1:10" x14ac:dyDescent="0.45">
      <c r="A8" s="38" t="s">
        <v>94</v>
      </c>
      <c r="B8" s="38" t="s">
        <v>548</v>
      </c>
      <c r="C8" s="38">
        <v>99</v>
      </c>
      <c r="D8" s="38">
        <v>99.99</v>
      </c>
      <c r="E8" s="38" t="s">
        <v>549</v>
      </c>
      <c r="F8" s="38" t="s">
        <v>550</v>
      </c>
      <c r="G8" s="38" t="s">
        <v>532</v>
      </c>
      <c r="H8" s="93" t="s">
        <v>533</v>
      </c>
      <c r="I8" s="38" t="s">
        <v>543</v>
      </c>
      <c r="J8" s="38" t="s">
        <v>551</v>
      </c>
    </row>
    <row r="9" spans="1:10" x14ac:dyDescent="0.45">
      <c r="A9" s="39" t="s">
        <v>94</v>
      </c>
      <c r="B9" s="39" t="s">
        <v>552</v>
      </c>
      <c r="C9" s="39">
        <v>1</v>
      </c>
      <c r="D9" s="39">
        <v>0</v>
      </c>
      <c r="E9" s="39" t="s">
        <v>553</v>
      </c>
      <c r="F9" s="39" t="s">
        <v>554</v>
      </c>
      <c r="G9" s="39" t="s">
        <v>555</v>
      </c>
      <c r="H9" s="54"/>
      <c r="I9" s="39" t="s">
        <v>556</v>
      </c>
      <c r="J9" s="54" t="s">
        <v>792</v>
      </c>
    </row>
    <row r="10" spans="1:10" x14ac:dyDescent="0.45">
      <c r="A10" s="38" t="s">
        <v>80</v>
      </c>
      <c r="B10" s="38" t="s">
        <v>557</v>
      </c>
      <c r="C10" s="38">
        <v>8</v>
      </c>
      <c r="D10" s="38">
        <v>3</v>
      </c>
      <c r="E10" s="38" t="s">
        <v>549</v>
      </c>
      <c r="F10" s="38" t="s">
        <v>558</v>
      </c>
      <c r="G10" s="38" t="s">
        <v>202</v>
      </c>
      <c r="H10" s="93" t="s">
        <v>539</v>
      </c>
      <c r="I10" s="38" t="s">
        <v>559</v>
      </c>
      <c r="J10" s="38" t="s">
        <v>560</v>
      </c>
    </row>
    <row r="11" spans="1:10" x14ac:dyDescent="0.45">
      <c r="A11" s="4"/>
      <c r="B11" s="4"/>
      <c r="C11" s="4"/>
      <c r="D11" s="4"/>
      <c r="E11" s="4"/>
      <c r="F11" s="4"/>
      <c r="G11" s="4"/>
      <c r="H11" s="94"/>
      <c r="I11" s="4"/>
      <c r="J11" s="4"/>
    </row>
    <row r="12" spans="1:10" x14ac:dyDescent="0.45">
      <c r="A12" s="5"/>
      <c r="B12" s="5"/>
      <c r="C12" s="5"/>
      <c r="D12" s="5"/>
      <c r="E12" s="5"/>
      <c r="F12" s="5"/>
      <c r="G12" s="5"/>
      <c r="H12" s="95"/>
      <c r="I12" s="5"/>
      <c r="J12" s="5"/>
    </row>
    <row r="13" spans="1:10" x14ac:dyDescent="0.45">
      <c r="A13" s="4"/>
      <c r="B13" s="4"/>
      <c r="C13" s="4"/>
      <c r="D13" s="4"/>
      <c r="E13" s="4"/>
      <c r="F13" s="4"/>
      <c r="G13" s="4"/>
      <c r="H13" s="94"/>
      <c r="I13" s="4"/>
      <c r="J13" s="4"/>
    </row>
    <row r="14" spans="1:10" x14ac:dyDescent="0.45">
      <c r="A14" s="5"/>
      <c r="B14" s="5"/>
      <c r="C14" s="5"/>
      <c r="D14" s="5"/>
      <c r="E14" s="5"/>
      <c r="F14" s="5"/>
      <c r="G14" s="5"/>
      <c r="H14" s="95"/>
      <c r="I14" s="5"/>
      <c r="J14" s="5"/>
    </row>
    <row r="15" spans="1:10" x14ac:dyDescent="0.45">
      <c r="A15" s="4"/>
      <c r="B15" s="4"/>
      <c r="C15" s="4"/>
      <c r="D15" s="4"/>
      <c r="E15" s="4"/>
      <c r="F15" s="4"/>
      <c r="G15" s="4"/>
      <c r="H15" s="94"/>
      <c r="I15" s="4"/>
      <c r="J15" s="4"/>
    </row>
    <row r="16" spans="1:10" x14ac:dyDescent="0.45">
      <c r="A16" s="5"/>
      <c r="B16" s="5"/>
      <c r="C16" s="5"/>
      <c r="D16" s="5"/>
      <c r="E16" s="5"/>
      <c r="F16" s="5"/>
      <c r="G16" s="5"/>
      <c r="H16" s="95"/>
      <c r="I16" s="5"/>
      <c r="J16" s="5"/>
    </row>
    <row r="17" spans="1:10" x14ac:dyDescent="0.45">
      <c r="A17" s="4"/>
      <c r="B17" s="4"/>
      <c r="C17" s="4"/>
      <c r="D17" s="4"/>
      <c r="E17" s="4"/>
      <c r="F17" s="4"/>
      <c r="G17" s="4"/>
      <c r="H17" s="94"/>
      <c r="I17" s="4"/>
      <c r="J17" s="4"/>
    </row>
    <row r="18" spans="1:10" x14ac:dyDescent="0.45">
      <c r="A18" s="5"/>
      <c r="B18" s="5"/>
      <c r="C18" s="5"/>
      <c r="D18" s="5"/>
      <c r="E18" s="5"/>
      <c r="F18" s="5"/>
      <c r="G18" s="5"/>
      <c r="H18" s="95"/>
      <c r="I18" s="5"/>
      <c r="J18" s="5"/>
    </row>
    <row r="19" spans="1:10" x14ac:dyDescent="0.45">
      <c r="A19" s="4"/>
      <c r="B19" s="4"/>
      <c r="C19" s="4"/>
      <c r="D19" s="4"/>
      <c r="E19" s="4"/>
      <c r="F19" s="4"/>
      <c r="G19" s="4"/>
      <c r="H19" s="94"/>
      <c r="I19" s="4"/>
      <c r="J19" s="4"/>
    </row>
    <row r="20" spans="1:10" x14ac:dyDescent="0.45">
      <c r="A20" s="5"/>
      <c r="B20" s="5"/>
      <c r="C20" s="5"/>
      <c r="D20" s="5"/>
      <c r="E20" s="5"/>
      <c r="F20" s="5"/>
      <c r="G20" s="5"/>
      <c r="H20" s="95"/>
      <c r="I20" s="5"/>
      <c r="J20" s="5"/>
    </row>
    <row r="21" spans="1:10" x14ac:dyDescent="0.45">
      <c r="A21" s="4"/>
      <c r="B21" s="4"/>
      <c r="C21" s="4"/>
      <c r="D21" s="4"/>
      <c r="E21" s="4"/>
      <c r="F21" s="4"/>
      <c r="G21" s="4"/>
      <c r="H21" s="94"/>
      <c r="I21" s="4"/>
      <c r="J21" s="4"/>
    </row>
    <row r="22" spans="1:10" x14ac:dyDescent="0.45">
      <c r="A22" s="5"/>
      <c r="B22" s="5"/>
      <c r="C22" s="5"/>
      <c r="D22" s="5"/>
      <c r="E22" s="5"/>
      <c r="F22" s="5"/>
      <c r="G22" s="5"/>
      <c r="H22" s="95"/>
      <c r="I22" s="5"/>
      <c r="J22" s="5"/>
    </row>
    <row r="23" spans="1:10" x14ac:dyDescent="0.45">
      <c r="A23" s="4"/>
      <c r="B23" s="4"/>
      <c r="C23" s="4"/>
      <c r="D23" s="4"/>
      <c r="E23" s="4"/>
      <c r="F23" s="4"/>
      <c r="G23" s="4"/>
      <c r="H23" s="94"/>
      <c r="I23" s="4"/>
      <c r="J23" s="4"/>
    </row>
    <row r="24" spans="1:10" x14ac:dyDescent="0.45">
      <c r="A24" s="5"/>
      <c r="B24" s="5"/>
      <c r="C24" s="5"/>
      <c r="D24" s="5"/>
      <c r="E24" s="5"/>
      <c r="F24" s="5"/>
      <c r="G24" s="5"/>
      <c r="H24" s="95"/>
      <c r="I24" s="5"/>
      <c r="J24" s="5"/>
    </row>
    <row r="25" spans="1:10" x14ac:dyDescent="0.45">
      <c r="A25" s="4"/>
      <c r="B25" s="4"/>
      <c r="C25" s="4"/>
      <c r="D25" s="4"/>
      <c r="E25" s="4"/>
      <c r="F25" s="4"/>
      <c r="G25" s="4"/>
      <c r="H25" s="94"/>
      <c r="I25" s="4"/>
      <c r="J25" s="4"/>
    </row>
    <row r="26" spans="1:10" ht="14.65" thickBot="1" x14ac:dyDescent="0.5"/>
    <row r="27" spans="1:10" ht="22.05" customHeight="1" thickTop="1" thickBot="1" x14ac:dyDescent="0.5">
      <c r="A27" s="60" t="s">
        <v>789</v>
      </c>
      <c r="B27" s="61"/>
      <c r="C27" s="61"/>
      <c r="D27" s="61"/>
      <c r="E27" s="61"/>
      <c r="F27" s="61"/>
      <c r="G27" s="61"/>
      <c r="H27" s="61"/>
      <c r="I27" s="62"/>
    </row>
    <row r="28" spans="1:10" ht="26.65" thickTop="1" x14ac:dyDescent="0.45">
      <c r="A28" s="22" t="s">
        <v>62</v>
      </c>
      <c r="B28" s="22" t="s">
        <v>561</v>
      </c>
      <c r="C28" s="22" t="s">
        <v>790</v>
      </c>
      <c r="D28" s="22" t="s">
        <v>791</v>
      </c>
      <c r="E28" s="22" t="s">
        <v>562</v>
      </c>
      <c r="F28" s="22" t="s">
        <v>563</v>
      </c>
      <c r="G28" s="22" t="s">
        <v>564</v>
      </c>
      <c r="H28" s="22" t="s">
        <v>400</v>
      </c>
      <c r="I28" s="22" t="s">
        <v>79</v>
      </c>
    </row>
    <row r="29" spans="1:10" ht="23.25" x14ac:dyDescent="0.45">
      <c r="A29" s="7" t="s">
        <v>94</v>
      </c>
      <c r="B29" s="7" t="s">
        <v>565</v>
      </c>
      <c r="C29" s="7">
        <v>2</v>
      </c>
      <c r="D29" s="7">
        <v>4</v>
      </c>
      <c r="E29" s="7">
        <f>IF(OR(C29="", D29=""), "", MAX(0, D29-C29))</f>
        <v>2</v>
      </c>
      <c r="F29" s="47" t="s">
        <v>793</v>
      </c>
      <c r="G29" s="7" t="s">
        <v>566</v>
      </c>
      <c r="H29" s="7" t="s">
        <v>410</v>
      </c>
      <c r="I29" s="7" t="s">
        <v>567</v>
      </c>
    </row>
    <row r="30" spans="1:10" ht="23.25" x14ac:dyDescent="0.45">
      <c r="A30" s="6" t="s">
        <v>94</v>
      </c>
      <c r="B30" s="6" t="s">
        <v>568</v>
      </c>
      <c r="C30" s="6">
        <v>5</v>
      </c>
      <c r="D30" s="6">
        <v>2</v>
      </c>
      <c r="E30" s="38">
        <f t="shared" ref="E30:E44" si="0">IF(OR(C30="", D30=""), "", MAX(0, D30-C30))</f>
        <v>0</v>
      </c>
      <c r="F30" s="6" t="s">
        <v>569</v>
      </c>
      <c r="G30" s="6" t="s">
        <v>169</v>
      </c>
      <c r="H30" s="6" t="s">
        <v>410</v>
      </c>
      <c r="I30" s="6"/>
    </row>
    <row r="31" spans="1:10" x14ac:dyDescent="0.45">
      <c r="A31" s="7" t="s">
        <v>94</v>
      </c>
      <c r="B31" s="7" t="s">
        <v>570</v>
      </c>
      <c r="C31" s="7">
        <v>3</v>
      </c>
      <c r="D31" s="7">
        <v>4</v>
      </c>
      <c r="E31" s="7">
        <f t="shared" si="0"/>
        <v>1</v>
      </c>
      <c r="F31" s="7" t="s">
        <v>571</v>
      </c>
      <c r="G31" s="7" t="s">
        <v>572</v>
      </c>
      <c r="H31" s="7" t="s">
        <v>428</v>
      </c>
      <c r="I31" s="7" t="s">
        <v>573</v>
      </c>
    </row>
    <row r="32" spans="1:10" ht="23.25" x14ac:dyDescent="0.45">
      <c r="A32" s="6" t="s">
        <v>94</v>
      </c>
      <c r="B32" s="6" t="s">
        <v>574</v>
      </c>
      <c r="C32" s="6">
        <v>0</v>
      </c>
      <c r="D32" s="6">
        <v>3</v>
      </c>
      <c r="E32" s="38">
        <f t="shared" si="0"/>
        <v>3</v>
      </c>
      <c r="F32" s="6" t="s">
        <v>575</v>
      </c>
      <c r="G32" s="6" t="s">
        <v>169</v>
      </c>
      <c r="H32" s="6" t="s">
        <v>576</v>
      </c>
      <c r="I32" s="6"/>
    </row>
    <row r="33" spans="1:9" ht="23.25" x14ac:dyDescent="0.45">
      <c r="A33" s="7" t="s">
        <v>94</v>
      </c>
      <c r="B33" s="7" t="s">
        <v>577</v>
      </c>
      <c r="C33" s="7">
        <v>1</v>
      </c>
      <c r="D33" s="7">
        <v>3</v>
      </c>
      <c r="E33" s="7">
        <f t="shared" si="0"/>
        <v>2</v>
      </c>
      <c r="F33" s="7" t="s">
        <v>578</v>
      </c>
      <c r="G33" s="7" t="s">
        <v>579</v>
      </c>
      <c r="H33" s="7" t="s">
        <v>580</v>
      </c>
      <c r="I33" s="7" t="s">
        <v>581</v>
      </c>
    </row>
    <row r="34" spans="1:9" x14ac:dyDescent="0.45">
      <c r="A34" s="5"/>
      <c r="B34" s="5"/>
      <c r="C34" s="5"/>
      <c r="D34" s="5"/>
      <c r="E34" s="38" t="str">
        <f t="shared" si="0"/>
        <v/>
      </c>
      <c r="F34" s="5"/>
      <c r="G34" s="5"/>
      <c r="H34" s="5"/>
      <c r="I34" s="5"/>
    </row>
    <row r="35" spans="1:9" x14ac:dyDescent="0.45">
      <c r="A35" s="4"/>
      <c r="B35" s="4"/>
      <c r="C35" s="4"/>
      <c r="D35" s="4"/>
      <c r="E35" s="7" t="str">
        <f t="shared" si="0"/>
        <v/>
      </c>
      <c r="F35" s="4"/>
      <c r="G35" s="4"/>
      <c r="H35" s="4"/>
      <c r="I35" s="4"/>
    </row>
    <row r="36" spans="1:9" x14ac:dyDescent="0.45">
      <c r="A36" s="5"/>
      <c r="B36" s="5"/>
      <c r="C36" s="5"/>
      <c r="D36" s="5"/>
      <c r="E36" s="38" t="str">
        <f t="shared" si="0"/>
        <v/>
      </c>
      <c r="F36" s="5"/>
      <c r="G36" s="5"/>
      <c r="H36" s="5"/>
      <c r="I36" s="5"/>
    </row>
    <row r="37" spans="1:9" x14ac:dyDescent="0.45">
      <c r="A37" s="4"/>
      <c r="B37" s="4"/>
      <c r="C37" s="4"/>
      <c r="D37" s="4"/>
      <c r="E37" s="7" t="str">
        <f t="shared" si="0"/>
        <v/>
      </c>
      <c r="F37" s="4"/>
      <c r="G37" s="4"/>
      <c r="H37" s="4"/>
      <c r="I37" s="4"/>
    </row>
    <row r="38" spans="1:9" x14ac:dyDescent="0.45">
      <c r="A38" s="5"/>
      <c r="B38" s="5"/>
      <c r="C38" s="5"/>
      <c r="D38" s="5"/>
      <c r="E38" s="38" t="str">
        <f t="shared" si="0"/>
        <v/>
      </c>
      <c r="F38" s="5"/>
      <c r="G38" s="5"/>
      <c r="H38" s="5"/>
      <c r="I38" s="5"/>
    </row>
    <row r="39" spans="1:9" x14ac:dyDescent="0.45">
      <c r="A39" s="4"/>
      <c r="B39" s="4"/>
      <c r="C39" s="4"/>
      <c r="D39" s="4"/>
      <c r="E39" s="7" t="str">
        <f t="shared" si="0"/>
        <v/>
      </c>
      <c r="F39" s="4"/>
      <c r="G39" s="4"/>
      <c r="H39" s="4"/>
      <c r="I39" s="4"/>
    </row>
    <row r="40" spans="1:9" x14ac:dyDescent="0.45">
      <c r="A40" s="5"/>
      <c r="B40" s="5"/>
      <c r="C40" s="5"/>
      <c r="D40" s="5"/>
      <c r="E40" s="38" t="str">
        <f t="shared" si="0"/>
        <v/>
      </c>
      <c r="F40" s="5"/>
      <c r="G40" s="5"/>
      <c r="H40" s="5"/>
      <c r="I40" s="5"/>
    </row>
    <row r="41" spans="1:9" x14ac:dyDescent="0.45">
      <c r="A41" s="4"/>
      <c r="B41" s="4"/>
      <c r="C41" s="4"/>
      <c r="D41" s="4"/>
      <c r="E41" s="7" t="str">
        <f t="shared" si="0"/>
        <v/>
      </c>
      <c r="F41" s="4"/>
      <c r="G41" s="4"/>
      <c r="H41" s="4"/>
      <c r="I41" s="4"/>
    </row>
    <row r="42" spans="1:9" x14ac:dyDescent="0.45">
      <c r="A42" s="5"/>
      <c r="B42" s="5"/>
      <c r="C42" s="5"/>
      <c r="D42" s="5"/>
      <c r="E42" s="38" t="str">
        <f t="shared" si="0"/>
        <v/>
      </c>
      <c r="F42" s="5"/>
      <c r="G42" s="5"/>
      <c r="H42" s="5"/>
      <c r="I42" s="5"/>
    </row>
    <row r="43" spans="1:9" x14ac:dyDescent="0.45">
      <c r="A43" s="4"/>
      <c r="B43" s="4"/>
      <c r="C43" s="4"/>
      <c r="D43" s="4"/>
      <c r="E43" s="7" t="str">
        <f t="shared" si="0"/>
        <v/>
      </c>
      <c r="F43" s="4"/>
      <c r="G43" s="4"/>
      <c r="H43" s="4"/>
      <c r="I43" s="4"/>
    </row>
    <row r="44" spans="1:9" x14ac:dyDescent="0.45">
      <c r="A44" s="5"/>
      <c r="B44" s="5"/>
      <c r="C44" s="5"/>
      <c r="D44" s="5"/>
      <c r="E44" s="38" t="str">
        <f t="shared" si="0"/>
        <v/>
      </c>
      <c r="F44" s="5"/>
      <c r="G44" s="5"/>
      <c r="H44" s="5"/>
      <c r="I44" s="5"/>
    </row>
  </sheetData>
  <mergeCells count="3">
    <mergeCell ref="A1:J1"/>
    <mergeCell ref="A2:J2"/>
    <mergeCell ref="A27:I27"/>
  </mergeCells>
  <conditionalFormatting sqref="H4:H25">
    <cfRule type="containsText" dxfId="1" priority="1" operator="containsText" text="Degrading">
      <formula>NOT(ISERROR(SEARCH("Degrading",H4)))</formula>
    </cfRule>
  </conditionalFormatting>
  <dataValidations count="6">
    <dataValidation type="list" allowBlank="1" showInputMessage="1" showErrorMessage="1" sqref="E4:E25" xr:uid="{27D20209-5EF1-438A-88A9-F9FD888028BB}">
      <formula1>"minutes,hours,%,count,days"</formula1>
    </dataValidation>
    <dataValidation type="list" allowBlank="1" showInputMessage="1" showErrorMessage="1" sqref="G4:G25" xr:uid="{D3BAD218-365C-45CB-9DDA-6005BC6501D3}">
      <formula1>"Real-time,Daily,Weekly,Monthly,Quarterly"</formula1>
    </dataValidation>
    <dataValidation type="list" allowBlank="1" showInputMessage="1" showErrorMessage="1" sqref="H4:H25" xr:uid="{345A22EC-5BDC-47C0-A4EC-83EDD0E0EC33}">
      <formula1>"Improving,Stable,Degrading"</formula1>
    </dataValidation>
    <dataValidation type="list" allowBlank="1" showInputMessage="1" showErrorMessage="1" sqref="I4:I25" xr:uid="{1D03C979-F12F-4A36-BF0B-484D4C8845E3}">
      <formula1>"NOC,Ops Team,Incident Mgmt,Service Mgr,Change Mgr,Security Team"</formula1>
    </dataValidation>
    <dataValidation type="list" allowBlank="1" showInputMessage="1" showErrorMessage="1" sqref="D29:D44" xr:uid="{025A7299-9051-4EC6-B5CF-F1073C726B6E}">
      <formula1>"1,2,3,4,5"</formula1>
    </dataValidation>
    <dataValidation type="date" operator="greaterThanOrEqual" allowBlank="1" showInputMessage="1" showErrorMessage="1" sqref="H29:H44" xr:uid="{93104B04-0173-4E57-A5C2-E9CA6FCB6247}">
      <formula1>TODAY()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 ME</vt:lpstr>
      <vt:lpstr>Service Register</vt:lpstr>
      <vt:lpstr>Infrastructure Dependencies</vt:lpstr>
      <vt:lpstr>Software Dependencies</vt:lpstr>
      <vt:lpstr>External Dependencies</vt:lpstr>
      <vt:lpstr>Dependency Chain Map</vt:lpstr>
      <vt:lpstr>SPOF &amp; Risk Register</vt:lpstr>
      <vt:lpstr>Recovery Sequences</vt:lpstr>
      <vt:lpstr>SLA Metrics Tracker</vt:lpstr>
      <vt:lpstr>Action &amp; Remediation Log</vt:lpstr>
      <vt:lpstr>Sign-off &amp; Governance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injai</dc:creator>
  <cp:lastModifiedBy>Lewis injai</cp:lastModifiedBy>
  <dcterms:created xsi:type="dcterms:W3CDTF">2026-06-07T20:54:10Z</dcterms:created>
  <dcterms:modified xsi:type="dcterms:W3CDTF">2026-06-12T16:30:16Z</dcterms:modified>
</cp:coreProperties>
</file>